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serverclfs\Departamentos\Personal\Interno\PROCESOS SELECTIVOS\02-OPOSICIONES LIBRES\2026-0132 TECNIC-A DE PROMOCIO LINGUISTICA\"/>
    </mc:Choice>
  </mc:AlternateContent>
  <xr:revisionPtr revIDLastSave="0" documentId="13_ncr:1_{B20862AE-9357-43DB-8FFC-811A3B708EDC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UTOBAREMACIÓ" sheetId="1" r:id="rId1"/>
  </sheets>
  <definedNames>
    <definedName name="_xlnm.Print_Area" localSheetId="0">AUTOBAREMACIÓ!$A$2:$K$139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20" i="1" l="1"/>
  <c r="J119" i="1"/>
  <c r="J118" i="1"/>
  <c r="J129" i="1"/>
  <c r="J128" i="1"/>
  <c r="J127" i="1"/>
  <c r="J126" i="1"/>
  <c r="J125" i="1"/>
  <c r="J113" i="1"/>
  <c r="J112" i="1"/>
  <c r="J111" i="1"/>
  <c r="J110" i="1"/>
  <c r="J114" i="1" s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H74" i="1"/>
  <c r="H73" i="1"/>
  <c r="H72" i="1"/>
  <c r="H71" i="1"/>
  <c r="H70" i="1"/>
  <c r="H69" i="1"/>
  <c r="H68" i="1"/>
  <c r="H67" i="1"/>
  <c r="H66" i="1"/>
  <c r="H75" i="1" s="1"/>
  <c r="I75" i="1" s="1"/>
  <c r="J75" i="1" s="1"/>
  <c r="J76" i="1" s="1"/>
  <c r="H65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56" i="1" s="1"/>
  <c r="I56" i="1" s="1"/>
  <c r="J56" i="1" s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31" i="1" s="1"/>
  <c r="I31" i="1" s="1"/>
  <c r="J31" i="1" s="1"/>
  <c r="J32" i="1" s="1"/>
  <c r="H13" i="1"/>
  <c r="J121" i="1" l="1"/>
  <c r="J130" i="1"/>
  <c r="J107" i="1"/>
  <c r="J57" i="1"/>
  <c r="J81" i="1" s="1"/>
  <c r="J132" i="1" l="1"/>
</calcChain>
</file>

<file path=xl/sharedStrings.xml><?xml version="1.0" encoding="utf-8"?>
<sst xmlns="http://schemas.openxmlformats.org/spreadsheetml/2006/main" count="114" uniqueCount="69">
  <si>
    <t>CONVOCATÒRIA 07/25</t>
  </si>
  <si>
    <t>EXPTE. Nº.</t>
  </si>
  <si>
    <t>1. DADES DEL/DE LA SOL·LICITANT</t>
  </si>
  <si>
    <t>PRIMER COGNOM</t>
  </si>
  <si>
    <t>SEGUNDO COGNOM</t>
  </si>
  <si>
    <t>NOM</t>
  </si>
  <si>
    <t>DNI</t>
  </si>
  <si>
    <t>2. MÈRITS A VALORAR</t>
  </si>
  <si>
    <t>EXPERIÈNCIA PROFESSIONAL (màx. 12,00 punts entre tots els apartats)</t>
  </si>
  <si>
    <t>Serveis prestats dins de l'escala, subescala i subgrup corresponent a la
plaça a la qual es desitja accedir, a l’Administració Local  (0,080/mes)</t>
  </si>
  <si>
    <t>DOCNº.</t>
  </si>
  <si>
    <t>ENTITAT</t>
  </si>
  <si>
    <r>
      <rPr>
        <i/>
        <sz val="9"/>
        <rFont val="Calibri"/>
        <family val="2"/>
        <charset val="1"/>
      </rPr>
      <t>CATEGORIA PROF</t>
    </r>
    <r>
      <rPr>
        <i/>
        <vertAlign val="superscript"/>
        <sz val="9"/>
        <rFont val="Calibri"/>
        <family val="2"/>
        <charset val="1"/>
      </rPr>
      <t>(1)</t>
    </r>
  </si>
  <si>
    <r>
      <rPr>
        <i/>
        <sz val="9"/>
        <rFont val="Calibri"/>
        <family val="2"/>
        <charset val="1"/>
      </rPr>
      <t>TIPUS RELACIÓ</t>
    </r>
    <r>
      <rPr>
        <i/>
        <vertAlign val="superscript"/>
        <sz val="9"/>
        <rFont val="Calibri"/>
        <family val="2"/>
        <charset val="1"/>
      </rPr>
      <t>(2)</t>
    </r>
  </si>
  <si>
    <t>% jornada</t>
  </si>
  <si>
    <t>INICI</t>
  </si>
  <si>
    <t>FIN</t>
  </si>
  <si>
    <t>díes</t>
  </si>
  <si>
    <t>Mesos</t>
  </si>
  <si>
    <t>Ptos</t>
  </si>
  <si>
    <t>Trib</t>
  </si>
  <si>
    <t>TOTAL ENTITAT/EMPRESA</t>
  </si>
  <si>
    <t>Sumatori</t>
  </si>
  <si>
    <r>
      <rPr>
        <i/>
        <vertAlign val="superscript"/>
        <sz val="10"/>
        <rFont val="Calibri"/>
        <family val="2"/>
        <charset val="1"/>
      </rPr>
      <t>(1)</t>
    </r>
    <r>
      <rPr>
        <i/>
        <sz val="10"/>
        <rFont val="Calibri"/>
        <family val="2"/>
        <charset val="1"/>
      </rPr>
      <t>Categoria que figura en el contracte de treball o nomenament</t>
    </r>
  </si>
  <si>
    <r>
      <rPr>
        <i/>
        <vertAlign val="superscript"/>
        <sz val="10"/>
        <rFont val="Calibri"/>
        <family val="2"/>
        <charset val="1"/>
      </rPr>
      <t>(2)</t>
    </r>
    <r>
      <rPr>
        <i/>
        <sz val="10"/>
        <rFont val="Calibri"/>
        <family val="2"/>
        <charset val="1"/>
      </rPr>
      <t>Contrato laboral-nombramiento interino-autónomo/a</t>
    </r>
  </si>
  <si>
    <r>
      <rPr>
        <i/>
        <vertAlign val="superscript"/>
        <sz val="10"/>
        <rFont val="Calibri"/>
        <family val="2"/>
        <charset val="1"/>
      </rPr>
      <t>(3)</t>
    </r>
    <r>
      <rPr>
        <i/>
        <sz val="10"/>
        <rFont val="Calibri"/>
        <family val="2"/>
        <charset val="1"/>
      </rPr>
      <t>Indique el percentatge de la jornada que figure en la vida laboral. En caso de jornada completa, s'indicarà "100"</t>
    </r>
  </si>
  <si>
    <t>Serveis prestats dins de l'escala, subescala i subgrup corresponent a la
plaça a la qual es desitja accedir, en altra Administració  (0,070/mes)</t>
  </si>
  <si>
    <r>
      <rPr>
        <i/>
        <vertAlign val="superscript"/>
        <sz val="10"/>
        <rFont val="Calibri"/>
        <family val="2"/>
        <charset val="1"/>
      </rPr>
      <t>(2)</t>
    </r>
    <r>
      <rPr>
        <i/>
        <sz val="10"/>
        <rFont val="Calibri"/>
        <family val="2"/>
        <charset val="1"/>
      </rPr>
      <t>Contracte laboral-nomenament interí-autònom/a</t>
    </r>
  </si>
  <si>
    <r>
      <rPr>
        <i/>
        <vertAlign val="superscript"/>
        <sz val="10"/>
        <rFont val="Calibri"/>
        <family val="2"/>
        <charset val="1"/>
      </rPr>
      <t>(3)</t>
    </r>
    <r>
      <rPr>
        <i/>
        <sz val="10"/>
        <rFont val="Calibri"/>
        <family val="2"/>
        <charset val="1"/>
      </rPr>
      <t>Indique el percentatge de la jornada que figure en la vida laboral. En cas de jornada completa, s'indicarà "100"</t>
    </r>
  </si>
  <si>
    <t>Serveis prestats dins de l'administració en distinta escala, subescala i subgrup de la
plaça a la qual es desitja accedir, però en funcions relatives al seu àmbit professional (0,020/mes)</t>
  </si>
  <si>
    <t>TOTAL EXPERIÈNCIA PROFESSIONAL (màxim 12,00 punts)</t>
  </si>
  <si>
    <r>
      <rPr>
        <b/>
        <sz val="11"/>
        <rFont val="Calibri"/>
        <family val="2"/>
        <charset val="1"/>
      </rPr>
      <t>CURSOS DE FORMACIÓ</t>
    </r>
    <r>
      <rPr>
        <sz val="11"/>
        <rFont val="Calibri"/>
        <family val="2"/>
        <charset val="1"/>
      </rPr>
      <t xml:space="preserve"> (màx. </t>
    </r>
    <r>
      <rPr>
        <b/>
        <sz val="11"/>
        <rFont val="Calibri"/>
        <family val="2"/>
        <charset val="1"/>
      </rPr>
      <t>8,00 punts</t>
    </r>
    <r>
      <rPr>
        <sz val="11"/>
        <rFont val="Calibri"/>
        <family val="2"/>
        <charset val="1"/>
      </rPr>
      <t>) Únicament es valoraran els cursos de formació que tinguen relació amb les funcions a desenrotllar amb la plaça convocada</t>
    </r>
  </si>
  <si>
    <t>DENOMINACIÓ DEL CURS</t>
  </si>
  <si>
    <t>ENTITAT CONVOCANT</t>
  </si>
  <si>
    <t>HORES</t>
  </si>
  <si>
    <t>20h a 50h</t>
  </si>
  <si>
    <t>51h a 100h</t>
  </si>
  <si>
    <t>101h a 150h</t>
  </si>
  <si>
    <t>151h o més</t>
  </si>
  <si>
    <t>TOTAL</t>
  </si>
  <si>
    <t>TITULACIÓ ACADÈMICA complementàries (màx. 4,00 punts)</t>
  </si>
  <si>
    <t xml:space="preserve"> </t>
  </si>
  <si>
    <t>Titulacions acadèmiques complementàries, sempre que no haja estat utilitzat com requisit per a l’accés a la plaça</t>
  </si>
  <si>
    <t>Títol universitari de Grau o equivalent</t>
  </si>
  <si>
    <t>Diplomatura</t>
  </si>
  <si>
    <t>Màster oficial relacionat funcions</t>
  </si>
  <si>
    <t>Títol grau superior FP relacionat funcions</t>
  </si>
  <si>
    <t>TOTAL TITULACIONS</t>
  </si>
  <si>
    <t>CONEIXEMENTS DE VALENCIÀ (màx. 3 p.)</t>
  </si>
  <si>
    <t>A2</t>
  </si>
  <si>
    <t>IDIOMA</t>
  </si>
  <si>
    <t>NIVELL</t>
  </si>
  <si>
    <t>B1</t>
  </si>
  <si>
    <t>VALENCIÀ</t>
  </si>
  <si>
    <t>B2</t>
  </si>
  <si>
    <t>C1</t>
  </si>
  <si>
    <t>TOTAL VALENCIÀ</t>
  </si>
  <si>
    <t>C2</t>
  </si>
  <si>
    <t>Llenguatge administratiu</t>
  </si>
  <si>
    <t>CONEIXEMENTS D'ALTRES IDIOMES   (màx. 3,00 p.)</t>
  </si>
  <si>
    <t>TOTAL ALTRES IDIOMES</t>
  </si>
  <si>
    <t>TOTAL CONCURS (màx. 30 p.)</t>
  </si>
  <si>
    <t>3. DECLARACIÓ, LLOC I DATA</t>
  </si>
  <si>
    <t>La persona sol·licitant DECLARA baix la seua expressa responsabilitat que són certes les dades que figuren en este imprés d'autobaremació, i es compromet a acreditar documentalment tots els mèrits autobaremats que hi figuren.</t>
  </si>
  <si>
    <t>Data</t>
  </si>
  <si>
    <t>132/2026</t>
  </si>
  <si>
    <t>TÈCNIC/A DE PROMOCIÓ LINGÜÍSTICA</t>
  </si>
  <si>
    <t>Llenguatge als Mitjans de Comunicació</t>
  </si>
  <si>
    <t>Correcció de Textos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</si>
</sst>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&quot; €&quot;_-;\-* #,##0.00&quot; €&quot;_-;_-* \-??&quot; €&quot;_-;_-@_-"/>
    <numFmt numFmtId="165" formatCode="0\ %"/>
    <numFmt numFmtId="166" formatCode="0.00\ %"/>
    <numFmt numFmtId="167" formatCode="dd\-mm\-yy;@"/>
    <numFmt numFmtId="168" formatCode="&quot;VERDADERO&quot;;&quot;VERDADERO&quot;;&quot;FALSO&quot;"/>
  </numFmts>
  <fonts count="28" x14ac:knownFonts="1">
    <font>
      <sz val="10"/>
      <name val="Arial"/>
      <charset val="1"/>
    </font>
    <font>
      <sz val="10"/>
      <name val="Arial"/>
      <family val="2"/>
      <charset val="1"/>
    </font>
    <font>
      <sz val="10"/>
      <color rgb="FFFF0000"/>
      <name val="Calibri"/>
      <family val="2"/>
      <charset val="1"/>
    </font>
    <font>
      <sz val="10"/>
      <name val="Calibri"/>
      <family val="2"/>
      <charset val="1"/>
    </font>
    <font>
      <sz val="8"/>
      <name val="Calibri"/>
      <family val="2"/>
      <charset val="1"/>
    </font>
    <font>
      <b/>
      <sz val="10"/>
      <name val="Calibri"/>
      <family val="2"/>
      <charset val="1"/>
    </font>
    <font>
      <i/>
      <sz val="9"/>
      <name val="Calibri"/>
      <family val="2"/>
      <charset val="1"/>
    </font>
    <font>
      <b/>
      <sz val="11"/>
      <name val="Calibri"/>
      <family val="2"/>
      <charset val="1"/>
    </font>
    <font>
      <sz val="10"/>
      <color rgb="FFFFFFFF"/>
      <name val="Calibri"/>
      <family val="2"/>
      <charset val="1"/>
    </font>
    <font>
      <b/>
      <sz val="9"/>
      <name val="Calibri"/>
      <family val="2"/>
      <charset val="1"/>
    </font>
    <font>
      <b/>
      <sz val="8"/>
      <name val="Calibri"/>
      <family val="2"/>
      <charset val="1"/>
    </font>
    <font>
      <i/>
      <vertAlign val="superscript"/>
      <sz val="9"/>
      <name val="Calibri"/>
      <family val="2"/>
      <charset val="1"/>
    </font>
    <font>
      <i/>
      <sz val="8"/>
      <name val="Calibri"/>
      <family val="2"/>
      <charset val="1"/>
    </font>
    <font>
      <b/>
      <i/>
      <sz val="8"/>
      <name val="Calibri"/>
      <family val="2"/>
      <charset val="1"/>
    </font>
    <font>
      <i/>
      <vertAlign val="superscript"/>
      <sz val="10"/>
      <name val="Calibri"/>
      <family val="2"/>
      <charset val="1"/>
    </font>
    <font>
      <i/>
      <sz val="1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name val="Calibri"/>
      <family val="2"/>
      <charset val="1"/>
    </font>
    <font>
      <sz val="10.5"/>
      <color rgb="FFFF0000"/>
      <name val="Calibri"/>
      <family val="2"/>
      <charset val="1"/>
    </font>
    <font>
      <sz val="10.5"/>
      <name val="Calibri"/>
      <family val="2"/>
      <charset val="1"/>
    </font>
    <font>
      <b/>
      <sz val="10.5"/>
      <name val="Calibri"/>
      <family val="2"/>
      <charset val="1"/>
    </font>
    <font>
      <vertAlign val="superscript"/>
      <sz val="16"/>
      <name val="Calibri"/>
      <family val="2"/>
      <charset val="1"/>
    </font>
    <font>
      <sz val="14"/>
      <name val="Calibri"/>
      <family val="2"/>
      <charset val="1"/>
    </font>
    <font>
      <sz val="9"/>
      <name val="Calibri"/>
      <family val="2"/>
      <charset val="1"/>
    </font>
    <font>
      <b/>
      <sz val="9"/>
      <name val="Arial"/>
      <family val="2"/>
      <charset val="1"/>
    </font>
    <font>
      <sz val="12"/>
      <color rgb="FFFF0000"/>
      <name val="Calibri"/>
      <family val="2"/>
      <charset val="1"/>
    </font>
    <font>
      <sz val="12"/>
      <name val="Calibri"/>
      <family val="2"/>
      <charset val="1"/>
    </font>
    <font>
      <b/>
      <sz val="12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C0C0C0"/>
        <bgColor rgb="FFB2B2B2"/>
      </patternFill>
    </fill>
    <fill>
      <patternFill patternType="solid">
        <fgColor rgb="FFFFCC00"/>
        <bgColor rgb="FFFFC000"/>
      </patternFill>
    </fill>
    <fill>
      <patternFill patternType="solid">
        <fgColor rgb="FFFFFF99"/>
        <bgColor rgb="FFFFFFCC"/>
      </patternFill>
    </fill>
    <fill>
      <patternFill patternType="solid">
        <fgColor rgb="FFDDE8CB"/>
        <bgColor rgb="FFDDDDDD"/>
      </patternFill>
    </fill>
    <fill>
      <patternFill patternType="solid">
        <fgColor rgb="FFDDDDDD"/>
        <bgColor rgb="FFD9D9D9"/>
      </patternFill>
    </fill>
    <fill>
      <patternFill patternType="solid">
        <fgColor rgb="FFB2B2B2"/>
        <bgColor rgb="FFC0C0C0"/>
      </patternFill>
    </fill>
    <fill>
      <patternFill patternType="solid">
        <fgColor rgb="FFFFC000"/>
        <bgColor rgb="FFFFCC00"/>
      </patternFill>
    </fill>
    <fill>
      <patternFill patternType="solid">
        <fgColor rgb="FFD9D9D9"/>
        <bgColor rgb="FFDDDDDD"/>
      </patternFill>
    </fill>
  </fills>
  <borders count="4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4">
    <xf numFmtId="0" fontId="0" fillId="0" borderId="0"/>
    <xf numFmtId="165" fontId="1" fillId="0" borderId="0" applyBorder="0" applyProtection="0"/>
    <xf numFmtId="164" fontId="1" fillId="0" borderId="0" applyBorder="0" applyProtection="0"/>
    <xf numFmtId="0" fontId="1" fillId="0" borderId="0"/>
  </cellStyleXfs>
  <cellXfs count="181">
    <xf numFmtId="0" fontId="0" fillId="0" borderId="0" xfId="0"/>
    <xf numFmtId="0" fontId="5" fillId="0" borderId="0" xfId="0" applyFont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" fontId="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3" fillId="0" borderId="12" xfId="0" applyFont="1" applyBorder="1" applyAlignment="1" applyProtection="1">
      <alignment vertical="center"/>
      <protection locked="0"/>
    </xf>
    <xf numFmtId="0" fontId="3" fillId="0" borderId="13" xfId="0" applyFont="1" applyBorder="1" applyAlignment="1" applyProtection="1">
      <alignment vertical="center"/>
      <protection locked="0"/>
    </xf>
    <xf numFmtId="0" fontId="5" fillId="2" borderId="1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1" fontId="6" fillId="0" borderId="9" xfId="0" applyNumberFormat="1" applyFont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2" fillId="0" borderId="19" xfId="0" applyFont="1" applyBorder="1" applyAlignment="1">
      <alignment vertical="center"/>
    </xf>
    <xf numFmtId="0" fontId="3" fillId="0" borderId="20" xfId="0" applyFont="1" applyBorder="1" applyAlignment="1" applyProtection="1">
      <alignment vertical="center"/>
      <protection locked="0"/>
    </xf>
    <xf numFmtId="166" fontId="3" fillId="0" borderId="20" xfId="1" applyNumberFormat="1" applyFont="1" applyBorder="1" applyAlignment="1" applyProtection="1">
      <alignment vertical="center"/>
      <protection locked="0"/>
    </xf>
    <xf numFmtId="167" fontId="3" fillId="0" borderId="20" xfId="0" applyNumberFormat="1" applyFont="1" applyBorder="1" applyAlignment="1" applyProtection="1">
      <alignment vertical="center"/>
      <protection locked="0"/>
    </xf>
    <xf numFmtId="167" fontId="3" fillId="0" borderId="20" xfId="0" applyNumberFormat="1" applyFont="1" applyBorder="1" applyAlignment="1" applyProtection="1">
      <alignment horizontal="center" vertical="center"/>
      <protection locked="0"/>
    </xf>
    <xf numFmtId="1" fontId="4" fillId="0" borderId="21" xfId="0" applyNumberFormat="1" applyFont="1" applyBorder="1" applyAlignment="1">
      <alignment vertical="center"/>
    </xf>
    <xf numFmtId="1" fontId="4" fillId="0" borderId="22" xfId="0" applyNumberFormat="1" applyFont="1" applyBorder="1" applyAlignment="1">
      <alignment horizontal="center" vertical="center"/>
    </xf>
    <xf numFmtId="2" fontId="4" fillId="0" borderId="23" xfId="0" applyNumberFormat="1" applyFont="1" applyBorder="1" applyAlignment="1">
      <alignment horizontal="right" vertical="center"/>
    </xf>
    <xf numFmtId="2" fontId="4" fillId="2" borderId="8" xfId="0" applyNumberFormat="1" applyFont="1" applyFill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3" fillId="0" borderId="9" xfId="0" applyFont="1" applyBorder="1" applyAlignment="1" applyProtection="1">
      <alignment vertical="center"/>
      <protection locked="0"/>
    </xf>
    <xf numFmtId="166" fontId="3" fillId="0" borderId="9" xfId="1" applyNumberFormat="1" applyFont="1" applyBorder="1" applyAlignment="1" applyProtection="1">
      <alignment vertical="center"/>
      <protection locked="0"/>
    </xf>
    <xf numFmtId="167" fontId="3" fillId="0" borderId="9" xfId="0" applyNumberFormat="1" applyFont="1" applyBorder="1" applyAlignment="1" applyProtection="1">
      <alignment vertical="center"/>
      <protection locked="0"/>
    </xf>
    <xf numFmtId="167" fontId="3" fillId="0" borderId="9" xfId="0" applyNumberFormat="1" applyFont="1" applyBorder="1" applyAlignment="1" applyProtection="1">
      <alignment horizontal="center" vertical="center"/>
      <protection locked="0"/>
    </xf>
    <xf numFmtId="1" fontId="4" fillId="0" borderId="24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horizontal="right" vertical="center"/>
    </xf>
    <xf numFmtId="1" fontId="4" fillId="0" borderId="20" xfId="0" applyNumberFormat="1" applyFont="1" applyBorder="1" applyAlignment="1">
      <alignment vertical="center"/>
    </xf>
    <xf numFmtId="1" fontId="4" fillId="0" borderId="0" xfId="0" applyNumberFormat="1" applyFont="1" applyAlignment="1">
      <alignment horizontal="center" vertical="center"/>
    </xf>
    <xf numFmtId="1" fontId="4" fillId="2" borderId="9" xfId="0" applyNumberFormat="1" applyFont="1" applyFill="1" applyBorder="1" applyAlignment="1">
      <alignment vertical="center"/>
    </xf>
    <xf numFmtId="2" fontId="4" fillId="2" borderId="9" xfId="0" applyNumberFormat="1" applyFont="1" applyFill="1" applyBorder="1" applyAlignment="1">
      <alignment horizontal="center" vertical="center"/>
    </xf>
    <xf numFmtId="2" fontId="4" fillId="2" borderId="9" xfId="0" applyNumberFormat="1" applyFont="1" applyFill="1" applyBorder="1" applyAlignment="1">
      <alignment horizontal="right" vertical="center"/>
    </xf>
    <xf numFmtId="2" fontId="4" fillId="2" borderId="15" xfId="0" applyNumberFormat="1" applyFont="1" applyFill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10" fillId="0" borderId="9" xfId="0" applyNumberFormat="1" applyFont="1" applyBorder="1" applyAlignment="1">
      <alignment horizontal="right" vertical="center"/>
    </xf>
    <xf numFmtId="2" fontId="13" fillId="2" borderId="15" xfId="0" applyNumberFormat="1" applyFont="1" applyFill="1" applyBorder="1" applyAlignment="1">
      <alignment vertical="center"/>
    </xf>
    <xf numFmtId="0" fontId="14" fillId="0" borderId="24" xfId="0" applyFont="1" applyBorder="1" applyAlignment="1">
      <alignment vertical="center"/>
    </xf>
    <xf numFmtId="2" fontId="10" fillId="0" borderId="0" xfId="0" applyNumberFormat="1" applyFont="1" applyAlignment="1">
      <alignment horizontal="right" vertical="center"/>
    </xf>
    <xf numFmtId="2" fontId="10" fillId="0" borderId="25" xfId="0" applyNumberFormat="1" applyFont="1" applyBorder="1" applyAlignment="1">
      <alignment vertical="center"/>
    </xf>
    <xf numFmtId="2" fontId="10" fillId="0" borderId="8" xfId="0" applyNumberFormat="1" applyFont="1" applyBorder="1" applyAlignment="1">
      <alignment vertical="center"/>
    </xf>
    <xf numFmtId="0" fontId="14" fillId="0" borderId="21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5" fillId="0" borderId="26" xfId="0" applyFont="1" applyBorder="1" applyAlignment="1">
      <alignment horizontal="left" vertical="center"/>
    </xf>
    <xf numFmtId="2" fontId="10" fillId="0" borderId="26" xfId="0" applyNumberFormat="1" applyFont="1" applyBorder="1" applyAlignment="1">
      <alignment horizontal="right" vertical="center"/>
    </xf>
    <xf numFmtId="2" fontId="10" fillId="0" borderId="27" xfId="0" applyNumberFormat="1" applyFont="1" applyBorder="1" applyAlignment="1">
      <alignment vertical="center"/>
    </xf>
    <xf numFmtId="0" fontId="12" fillId="2" borderId="28" xfId="0" applyFont="1" applyFill="1" applyBorder="1" applyAlignment="1">
      <alignment horizontal="center" vertical="center"/>
    </xf>
    <xf numFmtId="167" fontId="3" fillId="0" borderId="19" xfId="0" applyNumberFormat="1" applyFont="1" applyBorder="1" applyAlignment="1" applyProtection="1">
      <alignment vertical="center"/>
      <protection locked="0"/>
    </xf>
    <xf numFmtId="1" fontId="4" fillId="0" borderId="21" xfId="0" applyNumberFormat="1" applyFont="1" applyBorder="1" applyAlignment="1">
      <alignment horizontal="center" vertical="center"/>
    </xf>
    <xf numFmtId="2" fontId="4" fillId="0" borderId="26" xfId="0" applyNumberFormat="1" applyFont="1" applyBorder="1" applyAlignment="1">
      <alignment horizontal="right" vertical="center"/>
    </xf>
    <xf numFmtId="2" fontId="4" fillId="2" borderId="27" xfId="0" applyNumberFormat="1" applyFont="1" applyFill="1" applyBorder="1" applyAlignment="1">
      <alignment vertical="center"/>
    </xf>
    <xf numFmtId="2" fontId="4" fillId="2" borderId="20" xfId="0" applyNumberFormat="1" applyFont="1" applyFill="1" applyBorder="1" applyAlignment="1">
      <alignment horizontal="center" vertical="center"/>
    </xf>
    <xf numFmtId="2" fontId="4" fillId="2" borderId="20" xfId="0" applyNumberFormat="1" applyFont="1" applyFill="1" applyBorder="1" applyAlignment="1">
      <alignment horizontal="right" vertical="center"/>
    </xf>
    <xf numFmtId="2" fontId="4" fillId="2" borderId="30" xfId="0" applyNumberFormat="1" applyFont="1" applyFill="1" applyBorder="1" applyAlignment="1">
      <alignment vertical="center"/>
    </xf>
    <xf numFmtId="0" fontId="14" fillId="0" borderId="31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0" fontId="17" fillId="0" borderId="0" xfId="0" applyFont="1" applyAlignment="1">
      <alignment vertical="center"/>
    </xf>
    <xf numFmtId="2" fontId="7" fillId="0" borderId="9" xfId="0" applyNumberFormat="1" applyFont="1" applyBorder="1" applyAlignment="1">
      <alignment horizontal="right" vertical="center"/>
    </xf>
    <xf numFmtId="2" fontId="7" fillId="2" borderId="15" xfId="0" applyNumberFormat="1" applyFont="1" applyFill="1" applyBorder="1" applyAlignment="1">
      <alignment vertical="center"/>
    </xf>
    <xf numFmtId="0" fontId="1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2" fontId="7" fillId="0" borderId="0" xfId="0" applyNumberFormat="1" applyFont="1" applyAlignment="1">
      <alignment horizontal="right" vertical="center"/>
    </xf>
    <xf numFmtId="2" fontId="7" fillId="0" borderId="8" xfId="0" applyNumberFormat="1" applyFont="1" applyBorder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167" fontId="3" fillId="0" borderId="34" xfId="0" applyNumberFormat="1" applyFont="1" applyBorder="1" applyAlignment="1" applyProtection="1">
      <alignment vertical="center"/>
      <protection locked="0"/>
    </xf>
    <xf numFmtId="1" fontId="3" fillId="0" borderId="9" xfId="0" applyNumberFormat="1" applyFont="1" applyBorder="1" applyAlignment="1" applyProtection="1">
      <alignment vertical="center"/>
      <protection locked="0"/>
    </xf>
    <xf numFmtId="2" fontId="4" fillId="0" borderId="9" xfId="0" applyNumberFormat="1" applyFont="1" applyBorder="1" applyAlignment="1">
      <alignment horizontal="right" vertical="center"/>
    </xf>
    <xf numFmtId="0" fontId="18" fillId="0" borderId="7" xfId="0" applyFont="1" applyBorder="1" applyAlignment="1">
      <alignment vertical="center"/>
    </xf>
    <xf numFmtId="0" fontId="19" fillId="0" borderId="0" xfId="0" applyFont="1" applyAlignment="1">
      <alignment vertical="center"/>
    </xf>
    <xf numFmtId="2" fontId="20" fillId="0" borderId="9" xfId="0" applyNumberFormat="1" applyFont="1" applyBorder="1" applyAlignment="1">
      <alignment horizontal="right" vertical="center"/>
    </xf>
    <xf numFmtId="2" fontId="20" fillId="2" borderId="15" xfId="0" applyNumberFormat="1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2" fillId="0" borderId="7" xfId="0" applyFont="1" applyBorder="1" applyAlignment="1">
      <alignment vertical="center" wrapText="1"/>
    </xf>
    <xf numFmtId="0" fontId="10" fillId="0" borderId="3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68" fontId="4" fillId="0" borderId="9" xfId="0" applyNumberFormat="1" applyFont="1" applyBorder="1" applyAlignment="1">
      <alignment horizontal="right" vertical="center"/>
    </xf>
    <xf numFmtId="2" fontId="10" fillId="7" borderId="8" xfId="0" applyNumberFormat="1" applyFont="1" applyFill="1" applyBorder="1" applyAlignment="1">
      <alignment vertical="center" wrapText="1"/>
    </xf>
    <xf numFmtId="0" fontId="10" fillId="0" borderId="36" xfId="0" applyFont="1" applyBorder="1" applyAlignment="1">
      <alignment horizontal="center" vertical="center" wrapText="1"/>
    </xf>
    <xf numFmtId="0" fontId="2" fillId="0" borderId="36" xfId="0" applyFont="1" applyBorder="1" applyAlignment="1">
      <alignment vertical="center" wrapText="1"/>
    </xf>
    <xf numFmtId="0" fontId="15" fillId="0" borderId="23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2" fontId="5" fillId="0" borderId="9" xfId="0" applyNumberFormat="1" applyFont="1" applyBorder="1" applyAlignment="1">
      <alignment horizontal="right" vertical="center" wrapText="1"/>
    </xf>
    <xf numFmtId="0" fontId="15" fillId="7" borderId="37" xfId="0" applyFont="1" applyFill="1" applyBorder="1" applyAlignment="1">
      <alignment vertical="center" wrapText="1"/>
    </xf>
    <xf numFmtId="0" fontId="0" fillId="0" borderId="7" xfId="0" applyBorder="1"/>
    <xf numFmtId="0" fontId="0" fillId="0" borderId="27" xfId="0" applyBorder="1"/>
    <xf numFmtId="0" fontId="3" fillId="0" borderId="38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" fontId="3" fillId="0" borderId="0" xfId="0" applyNumberFormat="1" applyFont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24" fillId="0" borderId="0" xfId="0" applyFont="1" applyAlignment="1">
      <alignment horizontal="justify" vertical="center"/>
    </xf>
    <xf numFmtId="0" fontId="5" fillId="0" borderId="9" xfId="0" applyFont="1" applyBorder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10" fillId="0" borderId="7" xfId="0" applyFont="1" applyBorder="1" applyAlignment="1">
      <alignment horizontal="center" vertical="center" wrapText="1"/>
    </xf>
    <xf numFmtId="0" fontId="3" fillId="0" borderId="39" xfId="0" applyFont="1" applyBorder="1" applyAlignment="1" applyProtection="1">
      <alignment vertical="center"/>
      <protection locked="0"/>
    </xf>
    <xf numFmtId="0" fontId="17" fillId="0" borderId="0" xfId="0" applyFont="1" applyAlignment="1">
      <alignment vertical="center" wrapText="1"/>
    </xf>
    <xf numFmtId="2" fontId="5" fillId="0" borderId="9" xfId="0" applyNumberFormat="1" applyFont="1" applyBorder="1" applyAlignment="1">
      <alignment horizontal="center" vertical="center"/>
    </xf>
    <xf numFmtId="2" fontId="17" fillId="2" borderId="15" xfId="0" applyNumberFormat="1" applyFont="1" applyFill="1" applyBorder="1" applyAlignment="1">
      <alignment vertical="center"/>
    </xf>
    <xf numFmtId="0" fontId="7" fillId="0" borderId="0" xfId="0" applyFont="1" applyAlignment="1">
      <alignment horizontal="left" vertical="center"/>
    </xf>
    <xf numFmtId="2" fontId="17" fillId="0" borderId="8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5" fillId="0" borderId="32" xfId="0" applyFont="1" applyBorder="1" applyAlignment="1">
      <alignment horizontal="left" vertical="center"/>
    </xf>
    <xf numFmtId="2" fontId="10" fillId="0" borderId="32" xfId="0" applyNumberFormat="1" applyFont="1" applyBorder="1" applyAlignment="1">
      <alignment horizontal="right" vertical="center"/>
    </xf>
    <xf numFmtId="2" fontId="10" fillId="0" borderId="8" xfId="0" applyNumberFormat="1" applyFont="1" applyBorder="1" applyAlignment="1">
      <alignment horizontal="center" vertical="center"/>
    </xf>
    <xf numFmtId="0" fontId="25" fillId="9" borderId="7" xfId="0" applyFont="1" applyFill="1" applyBorder="1" applyAlignment="1">
      <alignment vertical="center"/>
    </xf>
    <xf numFmtId="0" fontId="26" fillId="9" borderId="0" xfId="0" applyFont="1" applyFill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3" fillId="0" borderId="8" xfId="0" applyFont="1" applyBorder="1" applyAlignment="1">
      <alignment vertical="center" wrapText="1"/>
    </xf>
    <xf numFmtId="0" fontId="5" fillId="2" borderId="41" xfId="0" applyFont="1" applyFill="1" applyBorder="1" applyAlignment="1">
      <alignment vertical="center"/>
    </xf>
    <xf numFmtId="0" fontId="5" fillId="2" borderId="42" xfId="0" applyFont="1" applyFill="1" applyBorder="1" applyAlignment="1">
      <alignment vertical="center"/>
    </xf>
    <xf numFmtId="0" fontId="3" fillId="0" borderId="43" xfId="0" applyFont="1" applyBorder="1" applyAlignment="1">
      <alignment vertical="center"/>
    </xf>
    <xf numFmtId="1" fontId="3" fillId="0" borderId="44" xfId="0" applyNumberFormat="1" applyFont="1" applyBorder="1" applyAlignment="1">
      <alignment vertical="center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vertical="center"/>
    </xf>
    <xf numFmtId="0" fontId="2" fillId="0" borderId="43" xfId="0" applyFont="1" applyBorder="1" applyAlignment="1">
      <alignment vertical="center"/>
    </xf>
    <xf numFmtId="0" fontId="3" fillId="0" borderId="43" xfId="0" applyFont="1" applyBorder="1" applyAlignment="1">
      <alignment horizontal="right" vertical="center"/>
    </xf>
    <xf numFmtId="14" fontId="3" fillId="0" borderId="13" xfId="0" applyNumberFormat="1" applyFont="1" applyBorder="1" applyAlignment="1" applyProtection="1">
      <alignment vertical="center"/>
      <protection locked="0"/>
    </xf>
    <xf numFmtId="0" fontId="3" fillId="0" borderId="44" xfId="0" applyFont="1" applyBorder="1" applyAlignment="1">
      <alignment horizontal="right" vertical="center"/>
    </xf>
    <xf numFmtId="0" fontId="3" fillId="0" borderId="44" xfId="0" applyFont="1" applyBorder="1" applyAlignment="1" applyProtection="1">
      <alignment horizontal="center" vertical="center"/>
      <protection locked="0"/>
    </xf>
    <xf numFmtId="0" fontId="3" fillId="0" borderId="45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3" fillId="0" borderId="14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7" fillId="3" borderId="15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9" fillId="4" borderId="15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/>
    </xf>
    <xf numFmtId="0" fontId="12" fillId="2" borderId="30" xfId="0" applyFont="1" applyFill="1" applyBorder="1" applyAlignment="1">
      <alignment horizontal="center" vertical="center"/>
    </xf>
    <xf numFmtId="0" fontId="17" fillId="0" borderId="9" xfId="0" applyFont="1" applyBorder="1" applyAlignment="1" applyProtection="1">
      <alignment horizontal="left" vertical="center"/>
      <protection locked="0"/>
    </xf>
    <xf numFmtId="0" fontId="20" fillId="6" borderId="9" xfId="0" applyFont="1" applyFill="1" applyBorder="1" applyAlignment="1">
      <alignment horizontal="left" vertical="center"/>
    </xf>
    <xf numFmtId="0" fontId="21" fillId="4" borderId="30" xfId="0" applyFont="1" applyFill="1" applyBorder="1" applyAlignment="1">
      <alignment horizontal="center" vertical="center" wrapText="1"/>
    </xf>
    <xf numFmtId="0" fontId="22" fillId="0" borderId="33" xfId="0" applyFont="1" applyBorder="1" applyAlignment="1" applyProtection="1">
      <alignment horizontal="center" vertical="top" wrapText="1"/>
      <protection locked="0"/>
    </xf>
    <xf numFmtId="0" fontId="5" fillId="6" borderId="9" xfId="0" applyFont="1" applyFill="1" applyBorder="1" applyAlignment="1">
      <alignment horizontal="center" vertical="center" wrapText="1"/>
    </xf>
    <xf numFmtId="0" fontId="7" fillId="8" borderId="33" xfId="0" applyFont="1" applyFill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27" fillId="9" borderId="2" xfId="0" applyFont="1" applyFill="1" applyBorder="1" applyAlignment="1">
      <alignment horizontal="center" vertical="center" wrapText="1"/>
    </xf>
    <xf numFmtId="2" fontId="27" fillId="9" borderId="40" xfId="0" applyNumberFormat="1" applyFont="1" applyFill="1" applyBorder="1" applyAlignment="1">
      <alignment horizontal="center" vertical="center"/>
    </xf>
    <xf numFmtId="0" fontId="3" fillId="0" borderId="46" xfId="0" applyFont="1" applyBorder="1" applyAlignment="1">
      <alignment horizontal="justify" vertical="center" wrapText="1"/>
    </xf>
    <xf numFmtId="0" fontId="7" fillId="0" borderId="9" xfId="0" applyFont="1" applyBorder="1" applyAlignment="1">
      <alignment horizontal="left" vertical="center"/>
    </xf>
    <xf numFmtId="0" fontId="7" fillId="8" borderId="9" xfId="0" applyFont="1" applyFill="1" applyBorder="1" applyAlignment="1">
      <alignment horizontal="center" vertical="center" wrapText="1"/>
    </xf>
    <xf numFmtId="0" fontId="3" fillId="0" borderId="7" xfId="0" applyFont="1" applyBorder="1" applyAlignment="1" applyProtection="1">
      <alignment vertical="center"/>
      <protection locked="0"/>
    </xf>
  </cellXfs>
  <cellStyles count="4">
    <cellStyle name="Euro" xfId="2" xr:uid="{00000000-0005-0000-0000-000006000000}"/>
    <cellStyle name="Normal" xfId="0" builtinId="0"/>
    <cellStyle name="Normal 3" xfId="3" xr:uid="{00000000-0005-0000-0000-000007000000}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DDDDD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E8CB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C0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39"/>
  <sheetViews>
    <sheetView showGridLines="0" tabSelected="1" zoomScaleNormal="100" workbookViewId="0">
      <selection activeCell="M110" sqref="M1:N1048576"/>
    </sheetView>
  </sheetViews>
  <sheetFormatPr baseColWidth="10" defaultColWidth="11.42578125" defaultRowHeight="12.75" x14ac:dyDescent="0.2"/>
  <cols>
    <col min="1" max="1" width="3.85546875" style="3" customWidth="1"/>
    <col min="2" max="2" width="19.140625" style="4" customWidth="1"/>
    <col min="3" max="3" width="15.5703125" style="4" customWidth="1"/>
    <col min="4" max="4" width="14.28515625" style="4" customWidth="1"/>
    <col min="5" max="5" width="8.85546875" style="4" customWidth="1"/>
    <col min="6" max="6" width="9.28515625" style="4" customWidth="1"/>
    <col min="7" max="7" width="8.140625" style="4" customWidth="1"/>
    <col min="8" max="8" width="6.7109375" style="5" customWidth="1"/>
    <col min="9" max="9" width="6.42578125" style="6" customWidth="1"/>
    <col min="10" max="10" width="6.28515625" style="7" customWidth="1"/>
    <col min="11" max="11" width="3.5703125" style="7" customWidth="1"/>
    <col min="12" max="12" width="12.28515625" style="4" hidden="1" customWidth="1"/>
    <col min="13" max="13" width="21" style="4" hidden="1" customWidth="1"/>
    <col min="14" max="14" width="32" style="4" hidden="1" customWidth="1"/>
    <col min="15" max="22" width="11.42578125" style="4"/>
    <col min="23" max="1024" width="11.42578125" style="3"/>
  </cols>
  <sheetData>
    <row r="1" spans="1:22" ht="7.5" customHeight="1" x14ac:dyDescent="0.2"/>
    <row r="2" spans="1:22" ht="43.5" customHeight="1" x14ac:dyDescent="0.2">
      <c r="A2" s="8"/>
      <c r="B2" s="9" t="s">
        <v>0</v>
      </c>
      <c r="C2" s="148" t="s">
        <v>66</v>
      </c>
      <c r="D2" s="148"/>
      <c r="E2" s="148"/>
      <c r="F2" s="148"/>
      <c r="G2" s="10" t="s">
        <v>1</v>
      </c>
      <c r="H2" s="149" t="s">
        <v>65</v>
      </c>
      <c r="I2" s="149"/>
      <c r="J2" s="11"/>
      <c r="K2" s="12"/>
    </row>
    <row r="3" spans="1:22" ht="12" customHeight="1" x14ac:dyDescent="0.2">
      <c r="A3" s="13"/>
      <c r="K3" s="14"/>
    </row>
    <row r="4" spans="1:22" x14ac:dyDescent="0.2">
      <c r="A4" s="13"/>
      <c r="B4" s="15" t="s">
        <v>2</v>
      </c>
      <c r="C4" s="16"/>
      <c r="D4" s="16"/>
      <c r="E4" s="16"/>
      <c r="F4" s="150"/>
      <c r="G4" s="150"/>
      <c r="K4" s="14"/>
    </row>
    <row r="5" spans="1:22" x14ac:dyDescent="0.2">
      <c r="A5" s="13"/>
      <c r="B5" s="17" t="s">
        <v>3</v>
      </c>
      <c r="C5" s="18" t="s">
        <v>4</v>
      </c>
      <c r="D5" s="151" t="s">
        <v>5</v>
      </c>
      <c r="E5" s="151"/>
      <c r="F5" s="152" t="s">
        <v>6</v>
      </c>
      <c r="G5" s="152"/>
      <c r="K5" s="14"/>
    </row>
    <row r="6" spans="1:22" ht="15" customHeight="1" x14ac:dyDescent="0.2">
      <c r="A6" s="13"/>
      <c r="B6" s="19"/>
      <c r="C6" s="20"/>
      <c r="D6" s="153"/>
      <c r="E6" s="153"/>
      <c r="F6" s="154"/>
      <c r="G6" s="154"/>
      <c r="K6" s="14"/>
    </row>
    <row r="7" spans="1:22" ht="12" customHeight="1" x14ac:dyDescent="0.2">
      <c r="A7" s="13"/>
      <c r="K7" s="14"/>
    </row>
    <row r="8" spans="1:22" x14ac:dyDescent="0.2">
      <c r="A8" s="13"/>
      <c r="B8" s="21" t="s">
        <v>7</v>
      </c>
      <c r="C8" s="16"/>
      <c r="D8" s="16"/>
      <c r="E8" s="16"/>
      <c r="F8" s="22"/>
      <c r="K8" s="14"/>
    </row>
    <row r="9" spans="1:22" s="23" customFormat="1" ht="15" x14ac:dyDescent="0.2">
      <c r="A9" s="13"/>
      <c r="B9" s="155" t="s">
        <v>8</v>
      </c>
      <c r="C9" s="155"/>
      <c r="D9" s="155"/>
      <c r="E9" s="155"/>
      <c r="F9" s="155"/>
      <c r="G9" s="155"/>
      <c r="H9" s="155"/>
      <c r="I9" s="155"/>
      <c r="J9" s="155"/>
      <c r="K9" s="155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ht="33.75" customHeight="1" x14ac:dyDescent="0.2">
      <c r="A10" s="13"/>
      <c r="B10" s="156" t="s">
        <v>9</v>
      </c>
      <c r="C10" s="156"/>
      <c r="D10" s="156"/>
      <c r="E10" s="156"/>
      <c r="F10" s="156"/>
      <c r="G10" s="156"/>
      <c r="H10" s="156"/>
      <c r="I10" s="156"/>
      <c r="J10" s="156"/>
      <c r="K10" s="156"/>
    </row>
    <row r="11" spans="1:22" ht="29.25" customHeight="1" x14ac:dyDescent="0.2">
      <c r="A11" s="24" t="s">
        <v>10</v>
      </c>
      <c r="B11" s="2" t="s">
        <v>11</v>
      </c>
      <c r="C11" s="2" t="s">
        <v>12</v>
      </c>
      <c r="D11" s="2" t="s">
        <v>13</v>
      </c>
      <c r="E11" s="25" t="s">
        <v>14</v>
      </c>
      <c r="F11" s="2" t="s">
        <v>15</v>
      </c>
      <c r="G11" s="2" t="s">
        <v>16</v>
      </c>
      <c r="H11" s="26" t="s">
        <v>17</v>
      </c>
      <c r="I11" s="27" t="s">
        <v>18</v>
      </c>
      <c r="J11" s="28" t="s">
        <v>19</v>
      </c>
      <c r="K11" s="29" t="s">
        <v>20</v>
      </c>
      <c r="L11" s="30"/>
    </row>
    <row r="12" spans="1:22" ht="6.75" hidden="1" customHeight="1" x14ac:dyDescent="0.2">
      <c r="A12" s="31"/>
      <c r="B12" s="32"/>
      <c r="C12" s="32"/>
      <c r="D12" s="32"/>
      <c r="E12" s="33"/>
      <c r="F12" s="34"/>
      <c r="G12" s="35"/>
      <c r="H12" s="36"/>
      <c r="I12" s="37"/>
      <c r="J12" s="38"/>
      <c r="K12" s="39"/>
      <c r="L12" s="30"/>
    </row>
    <row r="13" spans="1:22" ht="15" customHeight="1" x14ac:dyDescent="0.2">
      <c r="A13" s="40"/>
      <c r="B13" s="41"/>
      <c r="C13" s="41"/>
      <c r="D13" s="41"/>
      <c r="E13" s="42"/>
      <c r="F13" s="43"/>
      <c r="G13" s="44"/>
      <c r="H13" s="36">
        <f t="shared" ref="H13:H30" si="0">((((G13-F13+1)))*E13)</f>
        <v>0</v>
      </c>
      <c r="I13" s="45"/>
      <c r="J13" s="46"/>
      <c r="K13" s="39"/>
      <c r="L13" s="30"/>
    </row>
    <row r="14" spans="1:22" ht="15" customHeight="1" x14ac:dyDescent="0.2">
      <c r="A14" s="40"/>
      <c r="B14" s="41"/>
      <c r="C14" s="41"/>
      <c r="D14" s="41"/>
      <c r="E14" s="42"/>
      <c r="F14" s="43"/>
      <c r="G14" s="44"/>
      <c r="H14" s="36">
        <f t="shared" si="0"/>
        <v>0</v>
      </c>
      <c r="I14" s="45"/>
      <c r="J14" s="46"/>
      <c r="K14" s="39"/>
      <c r="L14" s="30"/>
    </row>
    <row r="15" spans="1:22" ht="15" customHeight="1" x14ac:dyDescent="0.2">
      <c r="A15" s="40"/>
      <c r="B15" s="41"/>
      <c r="C15" s="41"/>
      <c r="D15" s="41"/>
      <c r="E15" s="42"/>
      <c r="F15" s="43"/>
      <c r="G15" s="44"/>
      <c r="H15" s="36">
        <f t="shared" si="0"/>
        <v>0</v>
      </c>
      <c r="I15" s="45"/>
      <c r="J15" s="46"/>
      <c r="K15" s="39"/>
      <c r="L15" s="30"/>
    </row>
    <row r="16" spans="1:22" ht="15" customHeight="1" x14ac:dyDescent="0.2">
      <c r="A16" s="40"/>
      <c r="B16" s="41"/>
      <c r="C16" s="41"/>
      <c r="D16" s="41"/>
      <c r="E16" s="42"/>
      <c r="F16" s="43"/>
      <c r="G16" s="44"/>
      <c r="H16" s="36">
        <f t="shared" si="0"/>
        <v>0</v>
      </c>
      <c r="I16" s="45"/>
      <c r="J16" s="46"/>
      <c r="K16" s="39"/>
      <c r="L16" s="30"/>
    </row>
    <row r="17" spans="1:22" ht="15" customHeight="1" x14ac:dyDescent="0.2">
      <c r="A17" s="40"/>
      <c r="B17" s="41"/>
      <c r="C17" s="41"/>
      <c r="D17" s="41"/>
      <c r="E17" s="42"/>
      <c r="F17" s="43"/>
      <c r="G17" s="44"/>
      <c r="H17" s="36">
        <f t="shared" si="0"/>
        <v>0</v>
      </c>
      <c r="I17" s="45"/>
      <c r="J17" s="46"/>
      <c r="K17" s="39"/>
      <c r="L17" s="30"/>
    </row>
    <row r="18" spans="1:22" ht="15" customHeight="1" x14ac:dyDescent="0.2">
      <c r="A18" s="40"/>
      <c r="B18" s="41"/>
      <c r="C18" s="41"/>
      <c r="D18" s="41"/>
      <c r="E18" s="42"/>
      <c r="F18" s="43"/>
      <c r="G18" s="44"/>
      <c r="H18" s="47">
        <f t="shared" si="0"/>
        <v>0</v>
      </c>
      <c r="I18" s="45"/>
      <c r="J18" s="46"/>
      <c r="K18" s="39"/>
    </row>
    <row r="19" spans="1:22" ht="15" customHeight="1" x14ac:dyDescent="0.2">
      <c r="A19" s="40"/>
      <c r="B19" s="41"/>
      <c r="C19" s="41"/>
      <c r="D19" s="41"/>
      <c r="E19" s="42"/>
      <c r="F19" s="43"/>
      <c r="G19" s="44"/>
      <c r="H19" s="47">
        <f t="shared" si="0"/>
        <v>0</v>
      </c>
      <c r="I19" s="48"/>
      <c r="J19" s="46"/>
      <c r="K19" s="39"/>
    </row>
    <row r="20" spans="1:22" ht="15" customHeight="1" x14ac:dyDescent="0.2">
      <c r="A20" s="40"/>
      <c r="B20" s="41"/>
      <c r="C20" s="41"/>
      <c r="D20" s="41"/>
      <c r="E20" s="42"/>
      <c r="F20" s="43"/>
      <c r="G20" s="44"/>
      <c r="H20" s="47">
        <f t="shared" si="0"/>
        <v>0</v>
      </c>
      <c r="I20" s="48"/>
      <c r="J20" s="46"/>
      <c r="K20" s="39"/>
    </row>
    <row r="21" spans="1:22" ht="15" customHeight="1" x14ac:dyDescent="0.2">
      <c r="A21" s="40"/>
      <c r="B21" s="41"/>
      <c r="C21" s="41"/>
      <c r="D21" s="41"/>
      <c r="E21" s="42"/>
      <c r="F21" s="43"/>
      <c r="G21" s="44"/>
      <c r="H21" s="47">
        <f t="shared" si="0"/>
        <v>0</v>
      </c>
      <c r="I21" s="48"/>
      <c r="J21" s="46"/>
      <c r="K21" s="39"/>
    </row>
    <row r="22" spans="1:22" ht="15" customHeight="1" x14ac:dyDescent="0.2">
      <c r="A22" s="40"/>
      <c r="B22" s="41"/>
      <c r="C22" s="41"/>
      <c r="D22" s="41"/>
      <c r="E22" s="42"/>
      <c r="F22" s="43"/>
      <c r="G22" s="44"/>
      <c r="H22" s="47">
        <f t="shared" si="0"/>
        <v>0</v>
      </c>
      <c r="I22" s="48"/>
      <c r="J22" s="46"/>
      <c r="K22" s="39"/>
    </row>
    <row r="23" spans="1:22" ht="15" customHeight="1" x14ac:dyDescent="0.2">
      <c r="A23" s="40"/>
      <c r="B23" s="41"/>
      <c r="C23" s="41"/>
      <c r="D23" s="41"/>
      <c r="E23" s="42"/>
      <c r="F23" s="43"/>
      <c r="G23" s="44"/>
      <c r="H23" s="47">
        <f t="shared" si="0"/>
        <v>0</v>
      </c>
      <c r="I23" s="48"/>
      <c r="J23" s="46"/>
      <c r="K23" s="39"/>
    </row>
    <row r="24" spans="1:22" ht="15" customHeight="1" x14ac:dyDescent="0.2">
      <c r="A24" s="40"/>
      <c r="B24" s="41"/>
      <c r="C24" s="41"/>
      <c r="D24" s="41"/>
      <c r="E24" s="42"/>
      <c r="F24" s="43"/>
      <c r="G24" s="44"/>
      <c r="H24" s="47">
        <f t="shared" si="0"/>
        <v>0</v>
      </c>
      <c r="I24" s="48"/>
      <c r="J24" s="46"/>
      <c r="K24" s="39"/>
    </row>
    <row r="25" spans="1:22" ht="15" customHeight="1" x14ac:dyDescent="0.2">
      <c r="A25" s="40"/>
      <c r="B25" s="41"/>
      <c r="C25" s="41"/>
      <c r="D25" s="41"/>
      <c r="E25" s="42"/>
      <c r="F25" s="43"/>
      <c r="G25" s="44"/>
      <c r="H25" s="47">
        <f t="shared" si="0"/>
        <v>0</v>
      </c>
      <c r="I25" s="48"/>
      <c r="J25" s="46"/>
      <c r="K25" s="39"/>
    </row>
    <row r="26" spans="1:22" ht="15" customHeight="1" x14ac:dyDescent="0.2">
      <c r="A26" s="40"/>
      <c r="B26" s="41"/>
      <c r="C26" s="41"/>
      <c r="D26" s="41"/>
      <c r="E26" s="42"/>
      <c r="F26" s="43"/>
      <c r="G26" s="44"/>
      <c r="H26" s="47">
        <f t="shared" si="0"/>
        <v>0</v>
      </c>
      <c r="I26" s="48"/>
      <c r="J26" s="46"/>
      <c r="K26" s="39"/>
    </row>
    <row r="27" spans="1:22" ht="15" customHeight="1" x14ac:dyDescent="0.2">
      <c r="A27" s="40"/>
      <c r="B27" s="41"/>
      <c r="C27" s="41"/>
      <c r="D27" s="41"/>
      <c r="E27" s="42"/>
      <c r="F27" s="43"/>
      <c r="G27" s="44"/>
      <c r="H27" s="47">
        <f t="shared" si="0"/>
        <v>0</v>
      </c>
      <c r="I27" s="48"/>
      <c r="J27" s="46"/>
      <c r="K27" s="39"/>
    </row>
    <row r="28" spans="1:22" ht="15" customHeight="1" x14ac:dyDescent="0.2">
      <c r="A28" s="40"/>
      <c r="B28" s="41"/>
      <c r="C28" s="41"/>
      <c r="D28" s="41"/>
      <c r="E28" s="42"/>
      <c r="F28" s="43"/>
      <c r="G28" s="44"/>
      <c r="H28" s="47">
        <f t="shared" si="0"/>
        <v>0</v>
      </c>
      <c r="I28" s="48"/>
      <c r="J28" s="46"/>
      <c r="K28" s="39"/>
    </row>
    <row r="29" spans="1:22" ht="15" customHeight="1" x14ac:dyDescent="0.2">
      <c r="A29" s="40"/>
      <c r="B29" s="41"/>
      <c r="C29" s="41"/>
      <c r="D29" s="41"/>
      <c r="E29" s="42"/>
      <c r="F29" s="43"/>
      <c r="G29" s="44"/>
      <c r="H29" s="47">
        <f t="shared" si="0"/>
        <v>0</v>
      </c>
      <c r="I29" s="48"/>
      <c r="J29" s="46"/>
      <c r="K29" s="39"/>
    </row>
    <row r="30" spans="1:22" ht="15" customHeight="1" x14ac:dyDescent="0.2">
      <c r="A30" s="40"/>
      <c r="B30" s="41"/>
      <c r="C30" s="41"/>
      <c r="D30" s="41"/>
      <c r="E30" s="42"/>
      <c r="F30" s="43"/>
      <c r="G30" s="44"/>
      <c r="H30" s="47">
        <f t="shared" si="0"/>
        <v>0</v>
      </c>
      <c r="I30" s="48"/>
      <c r="J30" s="46"/>
      <c r="K30" s="39"/>
    </row>
    <row r="31" spans="1:22" ht="15" customHeight="1" x14ac:dyDescent="0.2">
      <c r="A31" s="157" t="s">
        <v>21</v>
      </c>
      <c r="B31" s="157"/>
      <c r="C31" s="157"/>
      <c r="D31" s="157"/>
      <c r="E31" s="157"/>
      <c r="F31" s="157"/>
      <c r="G31" s="157"/>
      <c r="H31" s="49">
        <f>SUM(H12:H30)</f>
        <v>0</v>
      </c>
      <c r="I31" s="50" t="str">
        <f>IF(H31&gt;=30,H31/30,"0")</f>
        <v>0</v>
      </c>
      <c r="J31" s="51">
        <f>IF(I31&lt;1,"0",(ROUNDDOWN(I31,0))*0.08)</f>
        <v>0</v>
      </c>
      <c r="K31" s="52"/>
    </row>
    <row r="32" spans="1:22" s="23" customFormat="1" ht="15" customHeight="1" x14ac:dyDescent="0.2">
      <c r="A32" s="53"/>
      <c r="B32" s="54"/>
      <c r="C32" s="54"/>
      <c r="D32" s="54"/>
      <c r="E32" s="54"/>
      <c r="F32" s="54"/>
      <c r="G32" s="158" t="s">
        <v>22</v>
      </c>
      <c r="H32" s="158"/>
      <c r="I32" s="158"/>
      <c r="J32" s="55">
        <f>IF(SUM(J11:J31)&gt;12,"12,00",SUM(J11:J31))</f>
        <v>0</v>
      </c>
      <c r="K32" s="56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1:22" s="23" customFormat="1" ht="13.5" customHeight="1" x14ac:dyDescent="0.2">
      <c r="A33" s="13"/>
      <c r="B33" s="57" t="s">
        <v>23</v>
      </c>
      <c r="C33" s="4"/>
      <c r="D33" s="4"/>
      <c r="E33" s="4"/>
      <c r="F33" s="4"/>
      <c r="G33" s="159"/>
      <c r="H33" s="159"/>
      <c r="I33" s="159"/>
      <c r="J33" s="58"/>
      <c r="K33" s="59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1:22" s="23" customFormat="1" ht="15" customHeight="1" x14ac:dyDescent="0.2">
      <c r="A34" s="13"/>
      <c r="B34" s="57" t="s">
        <v>24</v>
      </c>
      <c r="C34" s="4"/>
      <c r="D34" s="4"/>
      <c r="E34" s="4"/>
      <c r="F34" s="4"/>
      <c r="G34" s="1"/>
      <c r="H34" s="1"/>
      <c r="I34" s="1"/>
      <c r="J34" s="58"/>
      <c r="K34" s="60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1:22" s="23" customFormat="1" ht="26.25" customHeight="1" x14ac:dyDescent="0.2">
      <c r="A35" s="13"/>
      <c r="B35" s="61" t="s">
        <v>25</v>
      </c>
      <c r="C35" s="62"/>
      <c r="D35" s="62"/>
      <c r="E35" s="62"/>
      <c r="F35" s="62"/>
      <c r="G35" s="63"/>
      <c r="H35" s="63"/>
      <c r="I35" s="63"/>
      <c r="J35" s="64"/>
      <c r="K35" s="65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1:22" s="23" customFormat="1" ht="33" customHeight="1" x14ac:dyDescent="0.2">
      <c r="A36" s="13"/>
      <c r="B36" s="160" t="s">
        <v>26</v>
      </c>
      <c r="C36" s="160"/>
      <c r="D36" s="160"/>
      <c r="E36" s="160"/>
      <c r="F36" s="160"/>
      <c r="G36" s="160"/>
      <c r="H36" s="160"/>
      <c r="I36" s="160"/>
      <c r="J36" s="160"/>
      <c r="K36" s="160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1:22" s="23" customFormat="1" ht="22.5" x14ac:dyDescent="0.2">
      <c r="A37" s="24" t="s">
        <v>10</v>
      </c>
      <c r="B37" s="2" t="s">
        <v>11</v>
      </c>
      <c r="C37" s="2" t="s">
        <v>12</v>
      </c>
      <c r="D37" s="2" t="s">
        <v>13</v>
      </c>
      <c r="E37" s="25" t="s">
        <v>14</v>
      </c>
      <c r="F37" s="2" t="s">
        <v>15</v>
      </c>
      <c r="G37" s="2" t="s">
        <v>16</v>
      </c>
      <c r="H37" s="26" t="s">
        <v>17</v>
      </c>
      <c r="I37" s="27" t="s">
        <v>18</v>
      </c>
      <c r="J37" s="28" t="s">
        <v>19</v>
      </c>
      <c r="K37" s="66" t="s">
        <v>20</v>
      </c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1:22" s="23" customFormat="1" ht="17.25" customHeight="1" x14ac:dyDescent="0.2">
      <c r="A38" s="67"/>
      <c r="B38" s="41"/>
      <c r="C38" s="41"/>
      <c r="D38" s="41"/>
      <c r="E38" s="42"/>
      <c r="F38" s="43"/>
      <c r="G38" s="44"/>
      <c r="H38" s="36">
        <f t="shared" ref="H38:H55" si="1">((((G38-F38+1)))*E38)</f>
        <v>0</v>
      </c>
      <c r="I38" s="37"/>
      <c r="J38" s="38"/>
      <c r="K38" s="39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1:22" s="23" customFormat="1" ht="17.25" customHeight="1" x14ac:dyDescent="0.2">
      <c r="A39" s="67"/>
      <c r="B39" s="41"/>
      <c r="C39" s="41"/>
      <c r="D39" s="41"/>
      <c r="E39" s="33"/>
      <c r="F39" s="43"/>
      <c r="G39" s="44"/>
      <c r="H39" s="36">
        <f t="shared" si="1"/>
        <v>0</v>
      </c>
      <c r="I39" s="45"/>
      <c r="J39" s="46"/>
      <c r="K39" s="39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22" s="23" customFormat="1" ht="17.25" customHeight="1" x14ac:dyDescent="0.2">
      <c r="A40" s="67"/>
      <c r="B40" s="41"/>
      <c r="C40" s="41"/>
      <c r="D40" s="41"/>
      <c r="E40" s="33"/>
      <c r="F40" s="43"/>
      <c r="G40" s="44"/>
      <c r="H40" s="36">
        <f t="shared" si="1"/>
        <v>0</v>
      </c>
      <c r="I40" s="45"/>
      <c r="J40" s="46"/>
      <c r="K40" s="39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22" s="23" customFormat="1" ht="17.25" customHeight="1" x14ac:dyDescent="0.2">
      <c r="A41" s="67"/>
      <c r="B41" s="41"/>
      <c r="C41" s="41"/>
      <c r="D41" s="41"/>
      <c r="E41" s="33"/>
      <c r="F41" s="43"/>
      <c r="G41" s="44"/>
      <c r="H41" s="36">
        <f t="shared" si="1"/>
        <v>0</v>
      </c>
      <c r="I41" s="45"/>
      <c r="J41" s="46"/>
      <c r="K41" s="39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2" s="23" customFormat="1" ht="17.25" customHeight="1" x14ac:dyDescent="0.2">
      <c r="A42" s="67"/>
      <c r="B42" s="41"/>
      <c r="C42" s="41"/>
      <c r="D42" s="41"/>
      <c r="E42" s="33"/>
      <c r="F42" s="43"/>
      <c r="G42" s="44"/>
      <c r="H42" s="36">
        <f t="shared" si="1"/>
        <v>0</v>
      </c>
      <c r="I42" s="45"/>
      <c r="J42" s="46"/>
      <c r="K42" s="39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1:22" s="23" customFormat="1" ht="17.25" customHeight="1" x14ac:dyDescent="0.2">
      <c r="A43" s="67"/>
      <c r="B43" s="41"/>
      <c r="C43" s="41"/>
      <c r="D43" s="41"/>
      <c r="E43" s="33"/>
      <c r="F43" s="43"/>
      <c r="G43" s="44"/>
      <c r="H43" s="36">
        <f t="shared" si="1"/>
        <v>0</v>
      </c>
      <c r="I43" s="45"/>
      <c r="J43" s="46"/>
      <c r="K43" s="39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 s="23" customFormat="1" ht="17.25" customHeight="1" x14ac:dyDescent="0.2">
      <c r="A44" s="67"/>
      <c r="B44" s="41"/>
      <c r="C44" s="41"/>
      <c r="D44" s="41"/>
      <c r="E44" s="33"/>
      <c r="F44" s="43"/>
      <c r="G44" s="44"/>
      <c r="H44" s="36">
        <f t="shared" si="1"/>
        <v>0</v>
      </c>
      <c r="I44" s="45"/>
      <c r="J44" s="46"/>
      <c r="K44" s="39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1:22" s="23" customFormat="1" ht="17.25" customHeight="1" x14ac:dyDescent="0.2">
      <c r="A45" s="67"/>
      <c r="B45" s="41"/>
      <c r="C45" s="41"/>
      <c r="D45" s="41"/>
      <c r="E45" s="33"/>
      <c r="F45" s="43"/>
      <c r="G45" s="44"/>
      <c r="H45" s="36">
        <f t="shared" si="1"/>
        <v>0</v>
      </c>
      <c r="I45" s="45"/>
      <c r="J45" s="46"/>
      <c r="K45" s="39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2" s="23" customFormat="1" ht="17.25" customHeight="1" x14ac:dyDescent="0.2">
      <c r="A46" s="67"/>
      <c r="B46" s="41"/>
      <c r="C46" s="41"/>
      <c r="D46" s="41"/>
      <c r="E46" s="33"/>
      <c r="F46" s="43"/>
      <c r="G46" s="44"/>
      <c r="H46" s="36">
        <f t="shared" si="1"/>
        <v>0</v>
      </c>
      <c r="I46" s="45"/>
      <c r="J46" s="46"/>
      <c r="K46" s="39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 s="23" customFormat="1" ht="17.25" customHeight="1" x14ac:dyDescent="0.2">
      <c r="A47" s="67"/>
      <c r="B47" s="41"/>
      <c r="C47" s="41"/>
      <c r="D47" s="41"/>
      <c r="E47" s="33"/>
      <c r="F47" s="43"/>
      <c r="G47" s="44"/>
      <c r="H47" s="36">
        <f t="shared" si="1"/>
        <v>0</v>
      </c>
      <c r="I47" s="45"/>
      <c r="J47" s="46"/>
      <c r="K47" s="39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1:22" s="23" customFormat="1" ht="17.25" customHeight="1" x14ac:dyDescent="0.2">
      <c r="A48" s="67"/>
      <c r="B48" s="41"/>
      <c r="C48" s="41"/>
      <c r="D48" s="41"/>
      <c r="E48" s="33"/>
      <c r="F48" s="43"/>
      <c r="G48" s="44"/>
      <c r="H48" s="36">
        <f t="shared" si="1"/>
        <v>0</v>
      </c>
      <c r="I48" s="45"/>
      <c r="J48" s="46"/>
      <c r="K48" s="39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1:22" s="23" customFormat="1" ht="17.25" customHeight="1" x14ac:dyDescent="0.2">
      <c r="A49" s="67"/>
      <c r="B49" s="41"/>
      <c r="C49" s="41"/>
      <c r="D49" s="41"/>
      <c r="E49" s="33"/>
      <c r="F49" s="43"/>
      <c r="G49" s="44"/>
      <c r="H49" s="36">
        <f t="shared" si="1"/>
        <v>0</v>
      </c>
      <c r="I49" s="45"/>
      <c r="J49" s="46"/>
      <c r="K49" s="39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1:22" s="23" customFormat="1" ht="17.25" customHeight="1" x14ac:dyDescent="0.2">
      <c r="A50" s="67"/>
      <c r="B50" s="41"/>
      <c r="C50" s="41"/>
      <c r="D50" s="41"/>
      <c r="E50" s="33"/>
      <c r="F50" s="43"/>
      <c r="G50" s="44"/>
      <c r="H50" s="36">
        <f t="shared" si="1"/>
        <v>0</v>
      </c>
      <c r="I50" s="45"/>
      <c r="J50" s="46"/>
      <c r="K50" s="39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1:22" s="23" customFormat="1" ht="17.25" customHeight="1" x14ac:dyDescent="0.2">
      <c r="A51" s="67"/>
      <c r="B51" s="41"/>
      <c r="C51" s="41"/>
      <c r="D51" s="41"/>
      <c r="E51" s="33"/>
      <c r="F51" s="43"/>
      <c r="G51" s="44"/>
      <c r="H51" s="36">
        <f t="shared" si="1"/>
        <v>0</v>
      </c>
      <c r="I51" s="45"/>
      <c r="J51" s="46"/>
      <c r="K51" s="39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1:22" s="23" customFormat="1" ht="17.25" customHeight="1" x14ac:dyDescent="0.2">
      <c r="A52" s="67"/>
      <c r="B52" s="41"/>
      <c r="C52" s="41"/>
      <c r="D52" s="41"/>
      <c r="E52" s="33"/>
      <c r="F52" s="43"/>
      <c r="G52" s="44"/>
      <c r="H52" s="36">
        <f t="shared" si="1"/>
        <v>0</v>
      </c>
      <c r="I52" s="45"/>
      <c r="J52" s="46"/>
      <c r="K52" s="39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spans="1:22" s="23" customFormat="1" ht="17.25" customHeight="1" x14ac:dyDescent="0.2">
      <c r="A53" s="67"/>
      <c r="B53" s="41"/>
      <c r="C53" s="41"/>
      <c r="D53" s="41"/>
      <c r="E53" s="33"/>
      <c r="F53" s="43"/>
      <c r="G53" s="44"/>
      <c r="H53" s="36">
        <f t="shared" si="1"/>
        <v>0</v>
      </c>
      <c r="I53" s="45"/>
      <c r="J53" s="46"/>
      <c r="K53" s="39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1:22" s="23" customFormat="1" ht="17.25" customHeight="1" x14ac:dyDescent="0.2">
      <c r="A54" s="67"/>
      <c r="B54" s="41"/>
      <c r="C54" s="41"/>
      <c r="D54" s="41"/>
      <c r="E54" s="33"/>
      <c r="F54" s="43"/>
      <c r="G54" s="44"/>
      <c r="H54" s="36">
        <f t="shared" si="1"/>
        <v>0</v>
      </c>
      <c r="I54" s="45"/>
      <c r="J54" s="46"/>
      <c r="K54" s="39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spans="1:22" s="23" customFormat="1" ht="17.25" customHeight="1" x14ac:dyDescent="0.2">
      <c r="A55" s="67"/>
      <c r="B55" s="41"/>
      <c r="C55" s="41"/>
      <c r="D55" s="41"/>
      <c r="E55" s="33"/>
      <c r="F55" s="43"/>
      <c r="G55" s="44"/>
      <c r="H55" s="36">
        <f t="shared" si="1"/>
        <v>0</v>
      </c>
      <c r="I55" s="68"/>
      <c r="J55" s="69"/>
      <c r="K55" s="70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</row>
    <row r="56" spans="1:22" s="23" customFormat="1" ht="17.25" customHeight="1" x14ac:dyDescent="0.2">
      <c r="A56" s="161" t="s">
        <v>21</v>
      </c>
      <c r="B56" s="161"/>
      <c r="C56" s="161"/>
      <c r="D56" s="161"/>
      <c r="E56" s="161"/>
      <c r="F56" s="161"/>
      <c r="G56" s="161"/>
      <c r="H56" s="49">
        <f>SUM(H38:H55)</f>
        <v>0</v>
      </c>
      <c r="I56" s="71" t="str">
        <f>IF(H56&gt;=30,H56/30,"0")</f>
        <v>0</v>
      </c>
      <c r="J56" s="72">
        <f>IF(I56&lt;1,"0",(ROUNDDOWN(I56,0))*0.07)</f>
        <v>0</v>
      </c>
      <c r="K56" s="73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 spans="1:22" ht="17.25" customHeight="1" x14ac:dyDescent="0.2">
      <c r="A57" s="53"/>
      <c r="B57" s="54"/>
      <c r="C57" s="54"/>
      <c r="D57" s="54"/>
      <c r="E57" s="54"/>
      <c r="F57" s="54"/>
      <c r="G57" s="158" t="s">
        <v>22</v>
      </c>
      <c r="H57" s="158"/>
      <c r="I57" s="158"/>
      <c r="J57" s="55">
        <f>IF(SUM(J36:J56)&gt;12,"12,00",SUM(J36:J56))</f>
        <v>0</v>
      </c>
      <c r="K57" s="56"/>
    </row>
    <row r="58" spans="1:22" ht="12" customHeight="1" x14ac:dyDescent="0.2">
      <c r="A58" s="13"/>
      <c r="B58" s="74" t="s">
        <v>23</v>
      </c>
      <c r="C58" s="75"/>
      <c r="D58" s="75"/>
      <c r="E58" s="75"/>
      <c r="F58" s="75"/>
      <c r="G58" s="159"/>
      <c r="H58" s="159"/>
      <c r="I58" s="159"/>
      <c r="J58" s="58"/>
      <c r="K58" s="59"/>
    </row>
    <row r="59" spans="1:22" ht="12" customHeight="1" x14ac:dyDescent="0.2">
      <c r="A59" s="13"/>
      <c r="B59" s="57" t="s">
        <v>27</v>
      </c>
      <c r="G59" s="1"/>
      <c r="H59" s="1"/>
      <c r="I59" s="1"/>
      <c r="J59" s="58"/>
      <c r="K59" s="60"/>
    </row>
    <row r="60" spans="1:22" ht="12" customHeight="1" x14ac:dyDescent="0.2">
      <c r="A60" s="13"/>
      <c r="B60" s="61" t="s">
        <v>28</v>
      </c>
      <c r="C60" s="62"/>
      <c r="D60" s="62"/>
      <c r="E60" s="62"/>
      <c r="F60" s="62"/>
      <c r="G60" s="63"/>
      <c r="H60" s="63"/>
      <c r="I60" s="63"/>
      <c r="J60" s="64"/>
      <c r="K60" s="65"/>
    </row>
    <row r="61" spans="1:22" ht="16.5" customHeight="1" x14ac:dyDescent="0.2">
      <c r="A61" s="13"/>
      <c r="B61" s="61"/>
      <c r="C61" s="62"/>
      <c r="D61" s="62"/>
      <c r="E61" s="62"/>
      <c r="F61" s="62"/>
      <c r="G61" s="63"/>
      <c r="H61" s="63"/>
      <c r="I61" s="63"/>
      <c r="J61" s="64"/>
      <c r="K61" s="65"/>
    </row>
    <row r="62" spans="1:22" ht="33.75" customHeight="1" x14ac:dyDescent="0.2">
      <c r="A62" s="13"/>
      <c r="B62" s="156" t="s">
        <v>29</v>
      </c>
      <c r="C62" s="156"/>
      <c r="D62" s="156"/>
      <c r="E62" s="156"/>
      <c r="F62" s="156"/>
      <c r="G62" s="156"/>
      <c r="H62" s="156"/>
      <c r="I62" s="156"/>
      <c r="J62" s="156"/>
      <c r="K62" s="156"/>
    </row>
    <row r="63" spans="1:22" ht="29.25" customHeight="1" x14ac:dyDescent="0.2">
      <c r="A63" s="24" t="s">
        <v>10</v>
      </c>
      <c r="B63" s="2" t="s">
        <v>11</v>
      </c>
      <c r="C63" s="2" t="s">
        <v>12</v>
      </c>
      <c r="D63" s="2" t="s">
        <v>13</v>
      </c>
      <c r="E63" s="25" t="s">
        <v>14</v>
      </c>
      <c r="F63" s="2" t="s">
        <v>15</v>
      </c>
      <c r="G63" s="2" t="s">
        <v>16</v>
      </c>
      <c r="H63" s="26" t="s">
        <v>17</v>
      </c>
      <c r="I63" s="27" t="s">
        <v>18</v>
      </c>
      <c r="J63" s="28" t="s">
        <v>19</v>
      </c>
      <c r="K63" s="29" t="s">
        <v>20</v>
      </c>
      <c r="L63" s="30"/>
    </row>
    <row r="64" spans="1:22" ht="6.75" hidden="1" customHeight="1" x14ac:dyDescent="0.2">
      <c r="A64" s="31"/>
      <c r="B64" s="32"/>
      <c r="C64" s="32"/>
      <c r="D64" s="32"/>
      <c r="E64" s="33"/>
      <c r="F64" s="34"/>
      <c r="G64" s="35"/>
      <c r="H64" s="36"/>
      <c r="I64" s="37"/>
      <c r="J64" s="38"/>
      <c r="K64" s="39"/>
      <c r="L64" s="30"/>
    </row>
    <row r="65" spans="1:22" ht="15" customHeight="1" x14ac:dyDescent="0.2">
      <c r="A65" s="40"/>
      <c r="B65" s="41"/>
      <c r="C65" s="41"/>
      <c r="D65" s="41"/>
      <c r="E65" s="42"/>
      <c r="F65" s="43"/>
      <c r="G65" s="44"/>
      <c r="H65" s="36">
        <f t="shared" ref="H65:H74" si="2">((((G65-F65+1)))*E65)</f>
        <v>0</v>
      </c>
      <c r="I65" s="45"/>
      <c r="J65" s="46"/>
      <c r="K65" s="39"/>
      <c r="L65" s="30"/>
    </row>
    <row r="66" spans="1:22" ht="15" customHeight="1" x14ac:dyDescent="0.2">
      <c r="A66" s="40"/>
      <c r="B66" s="41"/>
      <c r="C66" s="41"/>
      <c r="D66" s="41"/>
      <c r="E66" s="42"/>
      <c r="F66" s="43"/>
      <c r="G66" s="44"/>
      <c r="H66" s="36">
        <f t="shared" si="2"/>
        <v>0</v>
      </c>
      <c r="I66" s="45"/>
      <c r="J66" s="46"/>
      <c r="K66" s="39"/>
      <c r="L66" s="30"/>
    </row>
    <row r="67" spans="1:22" ht="15" customHeight="1" x14ac:dyDescent="0.2">
      <c r="A67" s="40"/>
      <c r="B67" s="41"/>
      <c r="C67" s="41"/>
      <c r="D67" s="41"/>
      <c r="E67" s="42"/>
      <c r="F67" s="43"/>
      <c r="G67" s="44"/>
      <c r="H67" s="36">
        <f t="shared" si="2"/>
        <v>0</v>
      </c>
      <c r="I67" s="45"/>
      <c r="J67" s="46"/>
      <c r="K67" s="39"/>
      <c r="L67" s="30"/>
    </row>
    <row r="68" spans="1:22" ht="15" customHeight="1" x14ac:dyDescent="0.2">
      <c r="A68" s="40"/>
      <c r="B68" s="41"/>
      <c r="C68" s="41"/>
      <c r="D68" s="41"/>
      <c r="E68" s="42"/>
      <c r="F68" s="43"/>
      <c r="G68" s="44"/>
      <c r="H68" s="36">
        <f t="shared" si="2"/>
        <v>0</v>
      </c>
      <c r="I68" s="45"/>
      <c r="J68" s="46"/>
      <c r="K68" s="39"/>
      <c r="L68" s="30"/>
    </row>
    <row r="69" spans="1:22" ht="15" customHeight="1" x14ac:dyDescent="0.2">
      <c r="A69" s="40"/>
      <c r="B69" s="41"/>
      <c r="C69" s="41"/>
      <c r="D69" s="41"/>
      <c r="E69" s="42"/>
      <c r="F69" s="43"/>
      <c r="G69" s="44"/>
      <c r="H69" s="36">
        <f t="shared" si="2"/>
        <v>0</v>
      </c>
      <c r="I69" s="45"/>
      <c r="J69" s="46"/>
      <c r="K69" s="39"/>
      <c r="L69" s="30"/>
    </row>
    <row r="70" spans="1:22" ht="15" customHeight="1" x14ac:dyDescent="0.2">
      <c r="A70" s="40"/>
      <c r="B70" s="41"/>
      <c r="C70" s="41"/>
      <c r="D70" s="41"/>
      <c r="E70" s="42"/>
      <c r="F70" s="43"/>
      <c r="G70" s="44"/>
      <c r="H70" s="47">
        <f t="shared" si="2"/>
        <v>0</v>
      </c>
      <c r="I70" s="45"/>
      <c r="J70" s="46"/>
      <c r="K70" s="39"/>
    </row>
    <row r="71" spans="1:22" ht="15" customHeight="1" x14ac:dyDescent="0.2">
      <c r="A71" s="40"/>
      <c r="B71" s="41"/>
      <c r="C71" s="41"/>
      <c r="D71" s="41"/>
      <c r="E71" s="42"/>
      <c r="F71" s="43"/>
      <c r="G71" s="44"/>
      <c r="H71" s="47">
        <f t="shared" si="2"/>
        <v>0</v>
      </c>
      <c r="I71" s="48"/>
      <c r="J71" s="46"/>
      <c r="K71" s="39"/>
    </row>
    <row r="72" spans="1:22" ht="15" customHeight="1" x14ac:dyDescent="0.2">
      <c r="A72" s="40"/>
      <c r="B72" s="41"/>
      <c r="C72" s="41"/>
      <c r="D72" s="41"/>
      <c r="E72" s="42"/>
      <c r="F72" s="43"/>
      <c r="G72" s="44"/>
      <c r="H72" s="47">
        <f t="shared" si="2"/>
        <v>0</v>
      </c>
      <c r="I72" s="48"/>
      <c r="J72" s="46"/>
      <c r="K72" s="39"/>
    </row>
    <row r="73" spans="1:22" ht="15" customHeight="1" x14ac:dyDescent="0.2">
      <c r="A73" s="40"/>
      <c r="B73" s="41"/>
      <c r="C73" s="41"/>
      <c r="D73" s="41"/>
      <c r="E73" s="42"/>
      <c r="F73" s="43"/>
      <c r="G73" s="44"/>
      <c r="H73" s="47">
        <f t="shared" si="2"/>
        <v>0</v>
      </c>
      <c r="I73" s="48"/>
      <c r="J73" s="46"/>
      <c r="K73" s="39"/>
    </row>
    <row r="74" spans="1:22" ht="15" customHeight="1" x14ac:dyDescent="0.2">
      <c r="A74" s="40"/>
      <c r="B74" s="41"/>
      <c r="C74" s="41"/>
      <c r="D74" s="41"/>
      <c r="E74" s="42"/>
      <c r="F74" s="43"/>
      <c r="G74" s="44"/>
      <c r="H74" s="47">
        <f t="shared" si="2"/>
        <v>0</v>
      </c>
      <c r="I74" s="48"/>
      <c r="J74" s="46"/>
      <c r="K74" s="39"/>
    </row>
    <row r="75" spans="1:22" s="23" customFormat="1" ht="17.25" customHeight="1" x14ac:dyDescent="0.2">
      <c r="A75" s="161" t="s">
        <v>21</v>
      </c>
      <c r="B75" s="161"/>
      <c r="C75" s="161"/>
      <c r="D75" s="161"/>
      <c r="E75" s="161"/>
      <c r="F75" s="161"/>
      <c r="G75" s="161"/>
      <c r="H75" s="49">
        <f>SUM(H57:H74)</f>
        <v>0</v>
      </c>
      <c r="I75" s="71" t="str">
        <f>IF(H75&gt;=30,H75/30,"0")</f>
        <v>0</v>
      </c>
      <c r="J75" s="72">
        <f>IF(I75&lt;1,"0",(ROUNDDOWN(I75,0))*0.02)</f>
        <v>0</v>
      </c>
      <c r="K75" s="73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 spans="1:22" ht="17.25" customHeight="1" x14ac:dyDescent="0.2">
      <c r="A76" s="53"/>
      <c r="B76" s="54"/>
      <c r="C76" s="54"/>
      <c r="D76" s="54"/>
      <c r="E76" s="54"/>
      <c r="F76" s="54"/>
      <c r="G76" s="158" t="s">
        <v>22</v>
      </c>
      <c r="H76" s="158"/>
      <c r="I76" s="158"/>
      <c r="J76" s="55">
        <f>IF(SUM(J65:J75)&gt;12,"12,00",SUM(J65:J75))</f>
        <v>0</v>
      </c>
      <c r="K76" s="56"/>
    </row>
    <row r="77" spans="1:22" ht="12" customHeight="1" x14ac:dyDescent="0.2">
      <c r="A77" s="13"/>
      <c r="B77" s="74" t="s">
        <v>23</v>
      </c>
      <c r="C77" s="75"/>
      <c r="D77" s="75"/>
      <c r="E77" s="75"/>
      <c r="F77" s="75"/>
      <c r="G77" s="159"/>
      <c r="H77" s="159"/>
      <c r="I77" s="159"/>
      <c r="J77" s="58"/>
      <c r="K77" s="59"/>
    </row>
    <row r="78" spans="1:22" ht="12" customHeight="1" x14ac:dyDescent="0.2">
      <c r="A78" s="13"/>
      <c r="B78" s="57" t="s">
        <v>27</v>
      </c>
      <c r="G78" s="1"/>
      <c r="H78" s="1"/>
      <c r="I78" s="1"/>
      <c r="J78" s="58"/>
      <c r="K78" s="60"/>
    </row>
    <row r="79" spans="1:22" ht="12" customHeight="1" x14ac:dyDescent="0.2">
      <c r="A79" s="13"/>
      <c r="B79" s="61" t="s">
        <v>28</v>
      </c>
      <c r="C79" s="62"/>
      <c r="D79" s="62"/>
      <c r="E79" s="62"/>
      <c r="F79" s="62"/>
      <c r="G79" s="63"/>
      <c r="H79" s="63"/>
      <c r="I79" s="63"/>
      <c r="J79" s="64"/>
      <c r="K79" s="65"/>
    </row>
    <row r="80" spans="1:22" ht="16.5" customHeight="1" x14ac:dyDescent="0.2">
      <c r="A80" s="13"/>
      <c r="B80" s="61"/>
      <c r="C80" s="62"/>
      <c r="D80" s="62"/>
      <c r="E80" s="62"/>
      <c r="F80" s="62"/>
      <c r="G80" s="63"/>
      <c r="H80" s="63"/>
      <c r="I80" s="63"/>
      <c r="J80" s="64"/>
      <c r="K80" s="65"/>
    </row>
    <row r="81" spans="1:22" s="80" customFormat="1" ht="17.25" customHeight="1" x14ac:dyDescent="0.2">
      <c r="A81" s="76"/>
      <c r="B81" s="77"/>
      <c r="C81" s="162" t="s">
        <v>30</v>
      </c>
      <c r="D81" s="162"/>
      <c r="E81" s="162"/>
      <c r="F81" s="162"/>
      <c r="G81" s="162"/>
      <c r="H81" s="162"/>
      <c r="I81" s="162"/>
      <c r="J81" s="78">
        <f>IF((J32+J57+J76)&gt;12,"12,00",(J32+J57+J76))</f>
        <v>0</v>
      </c>
      <c r="K81" s="79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</row>
    <row r="82" spans="1:22" s="80" customFormat="1" ht="17.25" customHeight="1" x14ac:dyDescent="0.2">
      <c r="A82" s="76"/>
      <c r="B82" s="77"/>
      <c r="C82" s="81"/>
      <c r="D82" s="81"/>
      <c r="E82" s="81"/>
      <c r="F82" s="81"/>
      <c r="G82" s="81"/>
      <c r="H82" s="81"/>
      <c r="I82" s="81"/>
      <c r="J82" s="82"/>
      <c r="K82" s="83"/>
      <c r="L82" s="77"/>
      <c r="M82" s="77"/>
      <c r="N82" s="77"/>
      <c r="O82" s="77"/>
      <c r="P82" s="77"/>
      <c r="Q82" s="77"/>
      <c r="R82" s="77"/>
      <c r="S82" s="77"/>
      <c r="T82" s="77"/>
      <c r="U82" s="77"/>
      <c r="V82" s="77"/>
    </row>
    <row r="83" spans="1:22" s="80" customFormat="1" ht="17.25" customHeight="1" x14ac:dyDescent="0.2">
      <c r="A83" s="76"/>
      <c r="B83" s="77"/>
      <c r="C83" s="81"/>
      <c r="D83" s="81"/>
      <c r="E83" s="81"/>
      <c r="F83" s="81"/>
      <c r="G83" s="81"/>
      <c r="H83" s="81"/>
      <c r="I83" s="81"/>
      <c r="J83" s="82"/>
      <c r="K83" s="83"/>
      <c r="L83" s="77"/>
      <c r="M83" s="77"/>
      <c r="N83" s="77"/>
      <c r="O83" s="77"/>
      <c r="P83" s="77"/>
      <c r="Q83" s="77"/>
      <c r="R83" s="77"/>
      <c r="S83" s="77"/>
      <c r="T83" s="77"/>
      <c r="U83" s="77"/>
      <c r="V83" s="77"/>
    </row>
    <row r="84" spans="1:22" s="80" customFormat="1" ht="17.25" customHeight="1" x14ac:dyDescent="0.2">
      <c r="A84" s="76"/>
      <c r="B84" s="77"/>
      <c r="C84" s="81"/>
      <c r="D84" s="81"/>
      <c r="E84" s="81"/>
      <c r="F84" s="81"/>
      <c r="G84" s="81"/>
      <c r="H84" s="81"/>
      <c r="I84" s="81"/>
      <c r="J84" s="82"/>
      <c r="K84" s="83"/>
      <c r="L84" s="77"/>
      <c r="M84" s="77"/>
      <c r="N84" s="77"/>
      <c r="O84" s="77"/>
      <c r="P84" s="77"/>
      <c r="Q84" s="77"/>
      <c r="R84" s="77"/>
      <c r="S84" s="77"/>
      <c r="T84" s="77"/>
      <c r="U84" s="77"/>
      <c r="V84" s="77"/>
    </row>
    <row r="85" spans="1:22" s="80" customFormat="1" ht="17.25" customHeight="1" x14ac:dyDescent="0.2">
      <c r="A85" s="76"/>
      <c r="B85" s="77"/>
      <c r="C85" s="81"/>
      <c r="D85" s="81"/>
      <c r="E85" s="81"/>
      <c r="F85" s="81"/>
      <c r="G85" s="81"/>
      <c r="H85" s="81"/>
      <c r="I85" s="81"/>
      <c r="J85" s="82"/>
      <c r="K85" s="83"/>
      <c r="L85" s="77"/>
      <c r="M85" s="77"/>
      <c r="N85" s="77"/>
      <c r="O85" s="77"/>
      <c r="P85" s="77"/>
      <c r="Q85" s="77"/>
      <c r="R85" s="77"/>
      <c r="S85" s="77"/>
      <c r="T85" s="77"/>
      <c r="U85" s="77"/>
      <c r="V85" s="77"/>
    </row>
    <row r="86" spans="1:22" s="80" customFormat="1" ht="17.25" customHeight="1" x14ac:dyDescent="0.2">
      <c r="A86" s="76"/>
      <c r="B86" s="77"/>
      <c r="C86" s="163"/>
      <c r="D86" s="163"/>
      <c r="E86" s="163"/>
      <c r="F86" s="163"/>
      <c r="G86" s="163"/>
      <c r="H86" s="163"/>
      <c r="I86" s="163"/>
      <c r="J86" s="163"/>
      <c r="K86" s="163"/>
      <c r="L86" s="77"/>
      <c r="M86" s="77"/>
      <c r="N86" s="77"/>
      <c r="O86" s="77"/>
      <c r="P86" s="77"/>
      <c r="Q86" s="77"/>
      <c r="R86" s="77"/>
      <c r="S86" s="77"/>
      <c r="T86" s="77"/>
      <c r="U86" s="77"/>
      <c r="V86" s="77"/>
    </row>
    <row r="87" spans="1:22" ht="33" customHeight="1" x14ac:dyDescent="0.2">
      <c r="A87" s="13"/>
      <c r="B87" s="164" t="s">
        <v>31</v>
      </c>
      <c r="C87" s="164"/>
      <c r="D87" s="164"/>
      <c r="E87" s="164"/>
      <c r="F87" s="164"/>
      <c r="G87" s="164"/>
      <c r="H87" s="164"/>
      <c r="I87" s="164"/>
      <c r="J87" s="164"/>
      <c r="K87" s="164"/>
    </row>
    <row r="88" spans="1:22" ht="24" customHeight="1" x14ac:dyDescent="0.2">
      <c r="A88" s="84" t="s">
        <v>10</v>
      </c>
      <c r="B88" s="152" t="s">
        <v>32</v>
      </c>
      <c r="C88" s="152"/>
      <c r="D88" s="152"/>
      <c r="E88" s="165" t="s">
        <v>33</v>
      </c>
      <c r="F88" s="165"/>
      <c r="G88" s="85" t="s">
        <v>34</v>
      </c>
      <c r="H88" s="86"/>
      <c r="J88" s="87" t="s">
        <v>19</v>
      </c>
      <c r="K88" s="166" t="s">
        <v>20</v>
      </c>
    </row>
    <row r="89" spans="1:22" ht="15" x14ac:dyDescent="0.2">
      <c r="A89" s="88"/>
      <c r="B89" s="167"/>
      <c r="C89" s="167"/>
      <c r="D89" s="167"/>
      <c r="E89" s="154"/>
      <c r="F89" s="154"/>
      <c r="G89" s="89"/>
      <c r="J89" s="90" t="b">
        <f t="shared" ref="J89:J106" si="3">IF(G89="20h a 50h","0,20",IF(G89="51h a 100h","0,60",IF(G89="101h a 150h","1,00",IF(G89="151h o més","1,40"))))</f>
        <v>0</v>
      </c>
      <c r="K89" s="166"/>
    </row>
    <row r="90" spans="1:22" ht="15" x14ac:dyDescent="0.2">
      <c r="A90" s="88"/>
      <c r="B90" s="167"/>
      <c r="C90" s="167"/>
      <c r="D90" s="167"/>
      <c r="E90" s="154"/>
      <c r="F90" s="154"/>
      <c r="G90" s="89"/>
      <c r="J90" s="90" t="b">
        <f t="shared" si="3"/>
        <v>0</v>
      </c>
      <c r="K90" s="52"/>
      <c r="L90" s="30"/>
      <c r="M90" s="4" t="s">
        <v>35</v>
      </c>
    </row>
    <row r="91" spans="1:22" ht="15" x14ac:dyDescent="0.2">
      <c r="A91" s="88"/>
      <c r="B91" s="167"/>
      <c r="C91" s="167"/>
      <c r="D91" s="167"/>
      <c r="E91" s="154"/>
      <c r="F91" s="154"/>
      <c r="G91" s="89"/>
      <c r="J91" s="90" t="b">
        <f t="shared" si="3"/>
        <v>0</v>
      </c>
      <c r="K91" s="52"/>
      <c r="M91" s="4" t="s">
        <v>36</v>
      </c>
    </row>
    <row r="92" spans="1:22" ht="15" x14ac:dyDescent="0.2">
      <c r="A92" s="88"/>
      <c r="B92" s="167"/>
      <c r="C92" s="167"/>
      <c r="D92" s="167"/>
      <c r="E92" s="154"/>
      <c r="F92" s="154"/>
      <c r="G92" s="89"/>
      <c r="J92" s="90" t="b">
        <f t="shared" si="3"/>
        <v>0</v>
      </c>
      <c r="K92" s="52"/>
      <c r="M92" s="4" t="s">
        <v>37</v>
      </c>
    </row>
    <row r="93" spans="1:22" ht="15" x14ac:dyDescent="0.2">
      <c r="A93" s="88"/>
      <c r="B93" s="167"/>
      <c r="C93" s="167"/>
      <c r="D93" s="167"/>
      <c r="E93" s="154"/>
      <c r="F93" s="154"/>
      <c r="G93" s="89"/>
      <c r="J93" s="90" t="b">
        <f t="shared" si="3"/>
        <v>0</v>
      </c>
      <c r="K93" s="52"/>
      <c r="M93" s="4" t="s">
        <v>38</v>
      </c>
    </row>
    <row r="94" spans="1:22" ht="15" x14ac:dyDescent="0.2">
      <c r="A94" s="88"/>
      <c r="B94" s="167"/>
      <c r="C94" s="167"/>
      <c r="D94" s="167"/>
      <c r="E94" s="154"/>
      <c r="F94" s="154"/>
      <c r="G94" s="89"/>
      <c r="J94" s="90" t="b">
        <f t="shared" si="3"/>
        <v>0</v>
      </c>
      <c r="K94" s="52"/>
    </row>
    <row r="95" spans="1:22" ht="15" x14ac:dyDescent="0.2">
      <c r="A95" s="88"/>
      <c r="B95" s="167"/>
      <c r="C95" s="167"/>
      <c r="D95" s="167"/>
      <c r="E95" s="154"/>
      <c r="F95" s="154"/>
      <c r="G95" s="89"/>
      <c r="J95" s="90" t="b">
        <f t="shared" si="3"/>
        <v>0</v>
      </c>
      <c r="K95" s="52"/>
    </row>
    <row r="96" spans="1:22" ht="15" x14ac:dyDescent="0.2">
      <c r="A96" s="88"/>
      <c r="B96" s="167"/>
      <c r="C96" s="167"/>
      <c r="D96" s="167"/>
      <c r="E96" s="154"/>
      <c r="F96" s="154"/>
      <c r="G96" s="89"/>
      <c r="J96" s="90" t="b">
        <f t="shared" si="3"/>
        <v>0</v>
      </c>
      <c r="K96" s="52"/>
    </row>
    <row r="97" spans="1:22" ht="15" x14ac:dyDescent="0.2">
      <c r="A97" s="88"/>
      <c r="B97" s="167"/>
      <c r="C97" s="167"/>
      <c r="D97" s="167"/>
      <c r="E97" s="154"/>
      <c r="F97" s="154"/>
      <c r="G97" s="89"/>
      <c r="J97" s="90" t="b">
        <f t="shared" si="3"/>
        <v>0</v>
      </c>
      <c r="K97" s="52"/>
    </row>
    <row r="98" spans="1:22" ht="15" x14ac:dyDescent="0.2">
      <c r="A98" s="88"/>
      <c r="B98" s="167"/>
      <c r="C98" s="167"/>
      <c r="D98" s="167"/>
      <c r="E98" s="154"/>
      <c r="F98" s="154"/>
      <c r="G98" s="89"/>
      <c r="J98" s="90" t="b">
        <f t="shared" si="3"/>
        <v>0</v>
      </c>
      <c r="K98" s="52"/>
    </row>
    <row r="99" spans="1:22" ht="15" x14ac:dyDescent="0.2">
      <c r="A99" s="88"/>
      <c r="B99" s="167"/>
      <c r="C99" s="167"/>
      <c r="D99" s="167"/>
      <c r="E99" s="154"/>
      <c r="F99" s="154"/>
      <c r="G99" s="89"/>
      <c r="J99" s="90" t="b">
        <f t="shared" si="3"/>
        <v>0</v>
      </c>
      <c r="K99" s="52"/>
    </row>
    <row r="100" spans="1:22" ht="15" x14ac:dyDescent="0.2">
      <c r="A100" s="88"/>
      <c r="B100" s="167"/>
      <c r="C100" s="167"/>
      <c r="D100" s="167"/>
      <c r="E100" s="154"/>
      <c r="F100" s="154"/>
      <c r="G100" s="89"/>
      <c r="J100" s="90" t="b">
        <f t="shared" si="3"/>
        <v>0</v>
      </c>
      <c r="K100" s="52"/>
    </row>
    <row r="101" spans="1:22" ht="15" customHeight="1" x14ac:dyDescent="0.2">
      <c r="A101" s="88"/>
      <c r="B101" s="167"/>
      <c r="C101" s="167"/>
      <c r="D101" s="167"/>
      <c r="E101" s="154"/>
      <c r="F101" s="154"/>
      <c r="G101" s="89"/>
      <c r="J101" s="90" t="b">
        <f t="shared" si="3"/>
        <v>0</v>
      </c>
      <c r="K101" s="52"/>
    </row>
    <row r="102" spans="1:22" ht="15" customHeight="1" x14ac:dyDescent="0.2">
      <c r="A102" s="88"/>
      <c r="B102" s="167"/>
      <c r="C102" s="167"/>
      <c r="D102" s="167"/>
      <c r="E102" s="154"/>
      <c r="F102" s="154"/>
      <c r="G102" s="89"/>
      <c r="J102" s="90" t="b">
        <f t="shared" si="3"/>
        <v>0</v>
      </c>
      <c r="K102" s="52"/>
    </row>
    <row r="103" spans="1:22" ht="15" customHeight="1" x14ac:dyDescent="0.2">
      <c r="A103" s="88"/>
      <c r="B103" s="167"/>
      <c r="C103" s="167"/>
      <c r="D103" s="167"/>
      <c r="E103" s="154"/>
      <c r="F103" s="154"/>
      <c r="G103" s="89"/>
      <c r="J103" s="90" t="b">
        <f t="shared" si="3"/>
        <v>0</v>
      </c>
      <c r="K103" s="52"/>
    </row>
    <row r="104" spans="1:22" ht="15" customHeight="1" x14ac:dyDescent="0.2">
      <c r="A104" s="88"/>
      <c r="B104" s="167"/>
      <c r="C104" s="167"/>
      <c r="D104" s="167"/>
      <c r="E104" s="154"/>
      <c r="F104" s="154"/>
      <c r="G104" s="89"/>
      <c r="J104" s="90" t="b">
        <f t="shared" si="3"/>
        <v>0</v>
      </c>
      <c r="K104" s="52"/>
      <c r="L104" s="30"/>
    </row>
    <row r="105" spans="1:22" ht="15" customHeight="1" x14ac:dyDescent="0.2">
      <c r="A105" s="88"/>
      <c r="B105" s="167"/>
      <c r="C105" s="167"/>
      <c r="D105" s="167"/>
      <c r="E105" s="154"/>
      <c r="F105" s="154"/>
      <c r="G105" s="89"/>
      <c r="J105" s="90" t="b">
        <f t="shared" si="3"/>
        <v>0</v>
      </c>
      <c r="K105" s="52"/>
    </row>
    <row r="106" spans="1:22" ht="15" customHeight="1" x14ac:dyDescent="0.2">
      <c r="A106" s="88"/>
      <c r="B106" s="167"/>
      <c r="C106" s="167"/>
      <c r="D106" s="167"/>
      <c r="E106" s="154"/>
      <c r="F106" s="154"/>
      <c r="G106" s="89"/>
      <c r="J106" s="90" t="b">
        <f t="shared" si="3"/>
        <v>0</v>
      </c>
      <c r="K106" s="52"/>
    </row>
    <row r="107" spans="1:22" s="95" customFormat="1" ht="15" customHeight="1" x14ac:dyDescent="0.2">
      <c r="A107" s="91"/>
      <c r="B107" s="92"/>
      <c r="C107" s="92"/>
      <c r="D107" s="92"/>
      <c r="E107" s="92"/>
      <c r="F107" s="92"/>
      <c r="G107" s="168" t="s">
        <v>39</v>
      </c>
      <c r="H107" s="168"/>
      <c r="I107" s="168"/>
      <c r="J107" s="93">
        <f>IF((J89+J90+J91+J92+J93+J94++J95+J96+J97+J98+J99+J100+J101+J102+J103+J104+J105+J106)&gt;8,"8,00",(J89+J90+J91+J92+J93+J94+J95+J96+J97+J98+J99+J100+J101+J102+J103+J104+J105+J106))</f>
        <v>0</v>
      </c>
      <c r="K107" s="94"/>
      <c r="L107" s="92"/>
      <c r="M107" s="92"/>
      <c r="N107" s="92"/>
      <c r="O107" s="92"/>
      <c r="P107" s="92"/>
      <c r="Q107" s="92"/>
      <c r="R107" s="92"/>
      <c r="S107" s="92"/>
      <c r="T107" s="92"/>
      <c r="U107" s="92"/>
      <c r="V107" s="92"/>
    </row>
    <row r="108" spans="1:22" ht="15.75" customHeight="1" x14ac:dyDescent="0.2">
      <c r="A108" s="96"/>
      <c r="B108" s="164" t="s">
        <v>40</v>
      </c>
      <c r="C108" s="164"/>
      <c r="D108" s="164"/>
      <c r="E108" s="164"/>
      <c r="F108" s="164"/>
      <c r="G108" s="164"/>
      <c r="H108" s="164"/>
      <c r="I108" s="164"/>
      <c r="J108" s="164"/>
      <c r="K108" s="164"/>
      <c r="O108" s="4" t="s">
        <v>41</v>
      </c>
    </row>
    <row r="109" spans="1:22" ht="25.5" customHeight="1" x14ac:dyDescent="0.2">
      <c r="A109" s="84" t="s">
        <v>10</v>
      </c>
      <c r="B109" s="169" t="s">
        <v>42</v>
      </c>
      <c r="C109" s="169"/>
      <c r="D109" s="169"/>
      <c r="E109" s="169"/>
      <c r="F109" s="169"/>
      <c r="G109" s="169"/>
      <c r="H109" s="169"/>
      <c r="I109" s="169"/>
      <c r="J109" s="169"/>
      <c r="K109" s="169"/>
    </row>
    <row r="110" spans="1:22" ht="15" customHeight="1" x14ac:dyDescent="0.2">
      <c r="A110" s="97"/>
      <c r="B110" s="170"/>
      <c r="C110" s="170"/>
      <c r="D110" s="170"/>
      <c r="E110" s="170"/>
      <c r="F110" s="98"/>
      <c r="G110" s="99"/>
      <c r="H110" s="100"/>
      <c r="I110" s="100"/>
      <c r="J110" s="101" t="b">
        <f>IF(B110="Títol universitari de Grau o equivalent","2,00",IF(B110="Diplomatura","1,50",IF(B110="Màster oficial relacionat funcions","0,75",IF(B110="Títol grau superior FP relacionat funcions","0,50"))))</f>
        <v>0</v>
      </c>
      <c r="K110" s="102"/>
      <c r="M110" s="4" t="s">
        <v>43</v>
      </c>
    </row>
    <row r="111" spans="1:22" ht="15" customHeight="1" x14ac:dyDescent="0.2">
      <c r="A111" s="103"/>
      <c r="B111" s="170"/>
      <c r="C111" s="170"/>
      <c r="D111" s="170"/>
      <c r="E111" s="170"/>
      <c r="F111" s="98"/>
      <c r="G111" s="99"/>
      <c r="H111" s="100"/>
      <c r="I111" s="100"/>
      <c r="J111" s="101" t="b">
        <f>IF(B111="Títol universitari de Grau o equivalent","2,00",IF(B111="Diplomatura","1,50",IF(B111="Màster oficial relacionat funcions","0,75",IF(B111="Títol grau superior FP relacionat funcions","0,50"))))</f>
        <v>0</v>
      </c>
      <c r="K111" s="102"/>
      <c r="M111" s="4" t="s">
        <v>44</v>
      </c>
    </row>
    <row r="112" spans="1:22" ht="15" customHeight="1" x14ac:dyDescent="0.2">
      <c r="A112" s="103"/>
      <c r="B112" s="170"/>
      <c r="C112" s="170"/>
      <c r="D112" s="170"/>
      <c r="E112" s="170"/>
      <c r="F112" s="98"/>
      <c r="G112" s="99"/>
      <c r="H112" s="100"/>
      <c r="I112" s="100"/>
      <c r="J112" s="101" t="b">
        <f>IF(B112="Títol universitari de Grau o equivalent","2,00",IF(B112="Diplomatura","1,50",IF(B112="Màster oficial relacionat funcions","0,75",IF(B112="Títol grau superior FP relacionat funcions","0,50"))))</f>
        <v>0</v>
      </c>
      <c r="K112" s="102"/>
      <c r="M112" s="4" t="s">
        <v>45</v>
      </c>
    </row>
    <row r="113" spans="1:14" ht="15" customHeight="1" x14ac:dyDescent="0.2">
      <c r="A113" s="103"/>
      <c r="B113" s="170"/>
      <c r="C113" s="170"/>
      <c r="D113" s="170"/>
      <c r="E113" s="170"/>
      <c r="F113" s="98"/>
      <c r="G113" s="99"/>
      <c r="H113" s="100"/>
      <c r="I113" s="100"/>
      <c r="J113" s="101" t="b">
        <f>IF(B113="Títol universitari de Grau o equivalent","2,00",IF(B113="Diplomatura","1,50",IF(B113="Màster oficial relacionat funcions","0,75",IF(B113="Títol grau superior FP relacionat funcions","0,50"))))</f>
        <v>0</v>
      </c>
      <c r="K113" s="102"/>
      <c r="M113" s="4" t="s">
        <v>46</v>
      </c>
    </row>
    <row r="114" spans="1:14" ht="17.25" customHeight="1" x14ac:dyDescent="0.2">
      <c r="A114" s="104"/>
      <c r="B114" s="105"/>
      <c r="C114" s="106"/>
      <c r="D114" s="106"/>
      <c r="E114" s="106"/>
      <c r="F114" s="171" t="s">
        <v>47</v>
      </c>
      <c r="G114" s="171"/>
      <c r="H114" s="171"/>
      <c r="I114" s="171"/>
      <c r="J114" s="107">
        <f>IF((J110+J111+J112+J113)&gt;4,"4,00",(J110+J111+J112+J113))</f>
        <v>0</v>
      </c>
      <c r="K114" s="108"/>
    </row>
    <row r="115" spans="1:14" ht="15" customHeight="1" x14ac:dyDescent="0.2">
      <c r="A115" s="109"/>
      <c r="K115" s="110"/>
    </row>
    <row r="116" spans="1:14" ht="15" customHeight="1" x14ac:dyDescent="0.2">
      <c r="A116" s="111"/>
      <c r="B116" s="172" t="s">
        <v>48</v>
      </c>
      <c r="C116" s="172"/>
      <c r="D116" s="112"/>
      <c r="E116" s="113"/>
      <c r="G116" s="114"/>
      <c r="H116" s="115"/>
      <c r="J116" s="173" t="s">
        <v>19</v>
      </c>
      <c r="K116" s="174" t="s">
        <v>20</v>
      </c>
      <c r="M116" s="4" t="s">
        <v>58</v>
      </c>
      <c r="N116" s="117"/>
    </row>
    <row r="117" spans="1:14" s="4" customFormat="1" ht="24" customHeight="1" x14ac:dyDescent="0.2">
      <c r="A117" s="84" t="s">
        <v>10</v>
      </c>
      <c r="B117" s="118" t="s">
        <v>50</v>
      </c>
      <c r="C117" s="118" t="s">
        <v>51</v>
      </c>
      <c r="D117" s="119"/>
      <c r="E117" s="119"/>
      <c r="F117" s="119"/>
      <c r="G117" s="119"/>
      <c r="H117" s="119"/>
      <c r="I117" s="119"/>
      <c r="J117" s="173"/>
      <c r="K117" s="174"/>
      <c r="M117" s="4" t="s">
        <v>67</v>
      </c>
    </row>
    <row r="118" spans="1:14" s="4" customFormat="1" ht="21" customHeight="1" x14ac:dyDescent="0.2">
      <c r="A118" s="120"/>
      <c r="B118" s="41" t="s">
        <v>53</v>
      </c>
      <c r="C118" s="118"/>
      <c r="D118" s="119"/>
      <c r="E118" s="119"/>
      <c r="F118" s="119"/>
      <c r="G118" s="119"/>
      <c r="H118" s="119"/>
      <c r="I118" s="119"/>
      <c r="J118" s="116" t="b">
        <f>IF(C118="Llenguatge administratiu","1,00",IF(C118="Llenguatge als Mitjans de Comunicació","1,00",IF(C118="Correcció de textos","1,00")))</f>
        <v>0</v>
      </c>
      <c r="K118" s="29"/>
      <c r="M118" s="4" t="s">
        <v>68</v>
      </c>
    </row>
    <row r="119" spans="1:14" s="4" customFormat="1" ht="21.75" customHeight="1" x14ac:dyDescent="0.2">
      <c r="A119" s="121"/>
      <c r="B119" s="41" t="s">
        <v>53</v>
      </c>
      <c r="C119" s="118"/>
      <c r="D119" s="119"/>
      <c r="E119" s="119"/>
      <c r="F119" s="119"/>
      <c r="G119" s="119"/>
      <c r="H119" s="119"/>
      <c r="I119" s="119"/>
      <c r="J119" s="116" t="b">
        <f t="shared" ref="J119:J120" si="4">IF(C119="Llenguatge administratiu","1,00",IF(C119="Llenguatge als Mitjans de Comunicació","1,00",IF(C119="Correcció de textos","1,00")))</f>
        <v>0</v>
      </c>
      <c r="K119" s="52"/>
    </row>
    <row r="120" spans="1:14" s="4" customFormat="1" ht="21.75" customHeight="1" x14ac:dyDescent="0.2">
      <c r="A120" s="180"/>
      <c r="B120" s="41" t="s">
        <v>53</v>
      </c>
      <c r="C120" s="118"/>
      <c r="D120" s="119"/>
      <c r="E120" s="119"/>
      <c r="F120" s="119"/>
      <c r="G120" s="119"/>
      <c r="H120" s="119"/>
      <c r="I120" s="119"/>
      <c r="J120" s="116" t="b">
        <f t="shared" si="4"/>
        <v>0</v>
      </c>
      <c r="K120" s="52"/>
    </row>
    <row r="121" spans="1:14" s="77" customFormat="1" ht="17.25" customHeight="1" x14ac:dyDescent="0.2">
      <c r="A121" s="76"/>
      <c r="B121" s="80"/>
      <c r="C121" s="80"/>
      <c r="D121" s="122"/>
      <c r="E121" s="122"/>
      <c r="F121" s="122"/>
      <c r="G121" s="178" t="s">
        <v>56</v>
      </c>
      <c r="H121" s="178"/>
      <c r="I121" s="178"/>
      <c r="J121" s="123">
        <f>IF((J118+J119)&gt;3,"3,00",(J118+J119+J120))</f>
        <v>0</v>
      </c>
      <c r="K121" s="124"/>
    </row>
    <row r="122" spans="1:14" s="77" customFormat="1" ht="17.25" customHeight="1" x14ac:dyDescent="0.2">
      <c r="A122" s="76"/>
      <c r="B122" s="80"/>
      <c r="C122" s="80"/>
      <c r="D122" s="122"/>
      <c r="E122" s="122"/>
      <c r="F122" s="122"/>
      <c r="G122" s="125"/>
      <c r="H122" s="125"/>
      <c r="I122" s="125"/>
      <c r="J122" s="82"/>
      <c r="K122" s="126"/>
      <c r="M122" s="77" t="s">
        <v>58</v>
      </c>
    </row>
    <row r="123" spans="1:14" ht="27.75" customHeight="1" x14ac:dyDescent="0.2">
      <c r="A123" s="127"/>
      <c r="B123" s="179" t="s">
        <v>59</v>
      </c>
      <c r="C123" s="179"/>
      <c r="D123" s="112"/>
      <c r="E123" s="113"/>
      <c r="G123" s="114"/>
      <c r="H123" s="115"/>
      <c r="J123" s="173" t="s">
        <v>19</v>
      </c>
      <c r="K123" s="174" t="s">
        <v>20</v>
      </c>
      <c r="M123" s="112"/>
      <c r="N123" s="117"/>
    </row>
    <row r="124" spans="1:14" s="4" customFormat="1" ht="24" customHeight="1" x14ac:dyDescent="0.2">
      <c r="A124" s="84" t="s">
        <v>10</v>
      </c>
      <c r="B124" s="118" t="s">
        <v>50</v>
      </c>
      <c r="C124" s="118" t="s">
        <v>51</v>
      </c>
      <c r="D124" s="119"/>
      <c r="E124" s="119"/>
      <c r="F124" s="119"/>
      <c r="G124" s="119"/>
      <c r="H124" s="119"/>
      <c r="I124" s="119"/>
      <c r="J124" s="173"/>
      <c r="K124" s="174"/>
    </row>
    <row r="125" spans="1:14" s="4" customFormat="1" ht="21.75" customHeight="1" x14ac:dyDescent="0.2">
      <c r="A125" s="121"/>
      <c r="B125" s="41"/>
      <c r="C125" s="41"/>
      <c r="D125" s="119"/>
      <c r="E125" s="119"/>
      <c r="F125" s="119"/>
      <c r="G125" s="119"/>
      <c r="H125" s="119"/>
      <c r="I125" s="119"/>
      <c r="J125" s="90" t="b">
        <f>IF(C125="A2","0,50",IF(C125="B1","1,00",IF(C125="B2","1,50",IF(C125="C1","2,00",IF(C125="C2","3,00")))))</f>
        <v>0</v>
      </c>
      <c r="K125" s="52"/>
      <c r="M125" s="4" t="s">
        <v>49</v>
      </c>
    </row>
    <row r="126" spans="1:14" s="4" customFormat="1" ht="21.75" customHeight="1" x14ac:dyDescent="0.2">
      <c r="A126" s="121"/>
      <c r="B126" s="41"/>
      <c r="C126" s="41"/>
      <c r="D126" s="119"/>
      <c r="E126" s="119"/>
      <c r="F126" s="119"/>
      <c r="G126" s="119"/>
      <c r="H126" s="119"/>
      <c r="I126" s="119"/>
      <c r="J126" s="90" t="b">
        <f>IF(C126="A2","0,50",IF(C126="B1","1,00",IF(C126="B2","1,50",IF(C126="C1","2,00",IF(C126="C2","3,00")))))</f>
        <v>0</v>
      </c>
      <c r="K126" s="52"/>
      <c r="M126" s="4" t="s">
        <v>52</v>
      </c>
    </row>
    <row r="127" spans="1:14" s="4" customFormat="1" ht="17.25" customHeight="1" x14ac:dyDescent="0.2">
      <c r="A127" s="40"/>
      <c r="B127" s="41"/>
      <c r="C127" s="41"/>
      <c r="D127" s="119"/>
      <c r="E127" s="119"/>
      <c r="F127" s="119"/>
      <c r="G127" s="119"/>
      <c r="H127" s="119"/>
      <c r="I127" s="119"/>
      <c r="J127" s="90" t="b">
        <f>IF(C127="A2","0,50",IF(C127="B1","1,00",IF(C127="B2","1,50",IF(C127="C1","2,00",IF(C127="C2","3,00")))))</f>
        <v>0</v>
      </c>
      <c r="K127" s="52"/>
      <c r="L127" s="112"/>
      <c r="M127" s="4" t="s">
        <v>54</v>
      </c>
    </row>
    <row r="128" spans="1:14" s="4" customFormat="1" ht="17.25" customHeight="1" x14ac:dyDescent="0.2">
      <c r="A128" s="40"/>
      <c r="B128" s="41"/>
      <c r="C128" s="41"/>
      <c r="D128" s="119"/>
      <c r="E128" s="119"/>
      <c r="F128" s="119"/>
      <c r="G128" s="119"/>
      <c r="H128" s="119"/>
      <c r="I128" s="119"/>
      <c r="J128" s="90" t="b">
        <f>IF(C128="A2","0,50",IF(C128="B1","1,00",IF(C128="B2","1,50",IF(C128="C1","2,00",IF(C128="C2","3,00")))))</f>
        <v>0</v>
      </c>
      <c r="K128" s="52"/>
      <c r="L128" s="112"/>
      <c r="M128" s="4" t="s">
        <v>55</v>
      </c>
    </row>
    <row r="129" spans="1:22" s="4" customFormat="1" ht="17.25" customHeight="1" x14ac:dyDescent="0.2">
      <c r="A129" s="40"/>
      <c r="B129" s="41"/>
      <c r="C129" s="41"/>
      <c r="D129" s="119"/>
      <c r="E129" s="119"/>
      <c r="F129" s="119"/>
      <c r="G129" s="119"/>
      <c r="H129" s="119"/>
      <c r="I129" s="119"/>
      <c r="J129" s="90" t="b">
        <f>IF(C129="A2","0,50",IF(C129="B1","1,00",IF(C129="B2","1,50",IF(C129="C1","2,00",IF(C129="C2","3,00")))))</f>
        <v>0</v>
      </c>
      <c r="K129" s="52"/>
      <c r="M129" s="4" t="s">
        <v>57</v>
      </c>
    </row>
    <row r="130" spans="1:22" s="77" customFormat="1" ht="17.25" customHeight="1" x14ac:dyDescent="0.2">
      <c r="A130" s="76"/>
      <c r="B130" s="80"/>
      <c r="C130" s="80"/>
      <c r="D130" s="122"/>
      <c r="E130" s="122"/>
      <c r="F130" s="122"/>
      <c r="G130" s="178" t="s">
        <v>60</v>
      </c>
      <c r="H130" s="178"/>
      <c r="I130" s="178"/>
      <c r="J130" s="78">
        <f>IF((J125+J126+J127+J128+J129)&gt;3,3,J125+J126+J127+J128+J129)</f>
        <v>0</v>
      </c>
      <c r="K130" s="124"/>
    </row>
    <row r="131" spans="1:22" x14ac:dyDescent="0.2">
      <c r="A131" s="127"/>
      <c r="B131" s="119"/>
      <c r="C131" s="119"/>
      <c r="D131" s="119"/>
      <c r="E131" s="119"/>
      <c r="F131" s="119"/>
      <c r="G131" s="128"/>
      <c r="H131" s="128"/>
      <c r="I131" s="128"/>
      <c r="J131" s="129"/>
      <c r="K131" s="130"/>
      <c r="M131" s="112"/>
    </row>
    <row r="132" spans="1:22" s="134" customFormat="1" ht="18" customHeight="1" x14ac:dyDescent="0.2">
      <c r="A132" s="131"/>
      <c r="B132" s="132"/>
      <c r="C132" s="132"/>
      <c r="D132" s="132"/>
      <c r="E132" s="132"/>
      <c r="F132" s="175" t="s">
        <v>61</v>
      </c>
      <c r="G132" s="175"/>
      <c r="H132" s="175"/>
      <c r="I132" s="175"/>
      <c r="J132" s="176">
        <f>IF((J81+J107+J114+J121+J130)&gt;30,"30,00",(J81+J107+J114+J121+J130))</f>
        <v>0</v>
      </c>
      <c r="K132" s="176"/>
      <c r="L132" s="133"/>
      <c r="M132" s="133"/>
      <c r="N132" s="133"/>
      <c r="O132" s="133"/>
      <c r="P132" s="133"/>
      <c r="Q132" s="133"/>
      <c r="R132" s="133"/>
      <c r="S132" s="133"/>
      <c r="T132" s="133"/>
      <c r="U132" s="133"/>
      <c r="V132" s="133"/>
    </row>
    <row r="133" spans="1:22" ht="12.75" customHeight="1" x14ac:dyDescent="0.2">
      <c r="A133" s="13"/>
      <c r="B133" s="119"/>
      <c r="C133" s="119"/>
      <c r="D133" s="119"/>
      <c r="E133" s="119"/>
      <c r="F133" s="119"/>
      <c r="G133" s="119"/>
      <c r="H133" s="119"/>
      <c r="I133" s="119"/>
      <c r="J133" s="119"/>
      <c r="K133" s="135"/>
      <c r="M133" s="112"/>
    </row>
    <row r="134" spans="1:22" ht="18" customHeight="1" x14ac:dyDescent="0.2">
      <c r="A134" s="13"/>
      <c r="B134" s="10" t="s">
        <v>62</v>
      </c>
      <c r="C134" s="136"/>
      <c r="D134" s="136"/>
      <c r="E134" s="136"/>
      <c r="F134" s="137"/>
      <c r="G134" s="138"/>
      <c r="H134" s="139"/>
      <c r="I134" s="139"/>
      <c r="J134" s="140"/>
      <c r="K134" s="141"/>
    </row>
    <row r="135" spans="1:22" ht="18" customHeight="1" x14ac:dyDescent="0.2">
      <c r="A135" s="13"/>
      <c r="B135" s="177" t="s">
        <v>63</v>
      </c>
      <c r="C135" s="177"/>
      <c r="D135" s="177"/>
      <c r="E135" s="177"/>
      <c r="F135" s="177"/>
      <c r="G135" s="177"/>
      <c r="H135" s="177"/>
      <c r="I135" s="177"/>
      <c r="J135" s="177"/>
      <c r="K135" s="177"/>
    </row>
    <row r="136" spans="1:22" ht="18" hidden="1" customHeight="1" x14ac:dyDescent="0.2">
      <c r="A136" s="13"/>
      <c r="B136" s="177"/>
      <c r="C136" s="177"/>
      <c r="D136" s="177"/>
      <c r="E136" s="177"/>
      <c r="F136" s="177"/>
      <c r="G136" s="177"/>
      <c r="H136" s="177"/>
      <c r="I136" s="177"/>
      <c r="J136" s="177"/>
      <c r="K136" s="177"/>
    </row>
    <row r="137" spans="1:22" ht="0.75" customHeight="1" x14ac:dyDescent="0.2">
      <c r="A137" s="13"/>
      <c r="B137" s="177"/>
      <c r="C137" s="177"/>
      <c r="D137" s="177"/>
      <c r="E137" s="177"/>
      <c r="F137" s="177"/>
      <c r="G137" s="177"/>
      <c r="H137" s="177"/>
      <c r="I137" s="177"/>
      <c r="J137" s="177"/>
      <c r="K137" s="177"/>
    </row>
    <row r="138" spans="1:22" ht="9" customHeight="1" x14ac:dyDescent="0.2">
      <c r="A138" s="13"/>
      <c r="B138" s="177"/>
      <c r="C138" s="177"/>
      <c r="D138" s="177"/>
      <c r="E138" s="177"/>
      <c r="F138" s="177"/>
      <c r="G138" s="177"/>
      <c r="H138" s="177"/>
      <c r="I138" s="177"/>
      <c r="J138" s="177"/>
      <c r="K138" s="177"/>
    </row>
    <row r="139" spans="1:22" x14ac:dyDescent="0.2">
      <c r="A139" s="142"/>
      <c r="B139" s="143" t="s">
        <v>64</v>
      </c>
      <c r="C139" s="144"/>
      <c r="D139" s="145"/>
      <c r="E139" s="145"/>
      <c r="F139" s="146"/>
      <c r="G139" s="146"/>
      <c r="H139" s="146"/>
      <c r="I139" s="146"/>
      <c r="J139" s="146"/>
      <c r="K139" s="147"/>
    </row>
  </sheetData>
  <sheetProtection algorithmName="SHA-512" hashValue="8ZzUI6rvG5ARv7aA3kVeNuos67gnLB6NwC8leITNR+KSdyxV3I0z8P9B7MVLI+blb0sIDMVN2Jh/wYYG7cHOSA==" saltValue="F5gzyeANS+zHnkIYz0z1bg==" spinCount="100000" sheet="1" objects="1" scenarios="1"/>
  <mergeCells count="81">
    <mergeCell ref="F132:I132"/>
    <mergeCell ref="J132:K132"/>
    <mergeCell ref="B135:K138"/>
    <mergeCell ref="G121:I121"/>
    <mergeCell ref="B123:C123"/>
    <mergeCell ref="J123:J124"/>
    <mergeCell ref="K123:K124"/>
    <mergeCell ref="G130:I130"/>
    <mergeCell ref="B113:E113"/>
    <mergeCell ref="F114:I114"/>
    <mergeCell ref="B116:C116"/>
    <mergeCell ref="J116:J117"/>
    <mergeCell ref="K116:K117"/>
    <mergeCell ref="B108:K108"/>
    <mergeCell ref="B109:K109"/>
    <mergeCell ref="B110:E110"/>
    <mergeCell ref="B111:E111"/>
    <mergeCell ref="B112:E112"/>
    <mergeCell ref="B105:D105"/>
    <mergeCell ref="E105:F105"/>
    <mergeCell ref="B106:D106"/>
    <mergeCell ref="E106:F106"/>
    <mergeCell ref="G107:I107"/>
    <mergeCell ref="B102:D102"/>
    <mergeCell ref="E102:F102"/>
    <mergeCell ref="B103:D103"/>
    <mergeCell ref="E103:F103"/>
    <mergeCell ref="B104:D104"/>
    <mergeCell ref="E104:F104"/>
    <mergeCell ref="B99:D99"/>
    <mergeCell ref="E99:F99"/>
    <mergeCell ref="B100:D100"/>
    <mergeCell ref="E100:F100"/>
    <mergeCell ref="B101:D101"/>
    <mergeCell ref="E101:F101"/>
    <mergeCell ref="B96:D96"/>
    <mergeCell ref="E96:F96"/>
    <mergeCell ref="B97:D97"/>
    <mergeCell ref="E97:F97"/>
    <mergeCell ref="B98:D98"/>
    <mergeCell ref="E98:F98"/>
    <mergeCell ref="B93:D93"/>
    <mergeCell ref="E93:F93"/>
    <mergeCell ref="B94:D94"/>
    <mergeCell ref="E94:F94"/>
    <mergeCell ref="B95:D95"/>
    <mergeCell ref="E95:F95"/>
    <mergeCell ref="B90:D90"/>
    <mergeCell ref="E90:F90"/>
    <mergeCell ref="B91:D91"/>
    <mergeCell ref="E91:F91"/>
    <mergeCell ref="B92:D92"/>
    <mergeCell ref="E92:F92"/>
    <mergeCell ref="C81:I81"/>
    <mergeCell ref="C86:K86"/>
    <mergeCell ref="B87:K87"/>
    <mergeCell ref="B88:D88"/>
    <mergeCell ref="E88:F88"/>
    <mergeCell ref="K88:K89"/>
    <mergeCell ref="B89:D89"/>
    <mergeCell ref="E89:F89"/>
    <mergeCell ref="G58:I58"/>
    <mergeCell ref="B62:K62"/>
    <mergeCell ref="A75:G75"/>
    <mergeCell ref="G76:I76"/>
    <mergeCell ref="G77:I77"/>
    <mergeCell ref="G32:I32"/>
    <mergeCell ref="G33:I33"/>
    <mergeCell ref="B36:K36"/>
    <mergeCell ref="A56:G56"/>
    <mergeCell ref="G57:I57"/>
    <mergeCell ref="D6:E6"/>
    <mergeCell ref="F6:G6"/>
    <mergeCell ref="B9:K9"/>
    <mergeCell ref="B10:K10"/>
    <mergeCell ref="A31:G31"/>
    <mergeCell ref="C2:F2"/>
    <mergeCell ref="H2:I2"/>
    <mergeCell ref="F4:G4"/>
    <mergeCell ref="D5:E5"/>
    <mergeCell ref="F5:G5"/>
  </mergeCells>
  <dataValidations count="4">
    <dataValidation type="list" showInputMessage="1" showErrorMessage="1" sqref="C125:C129" xr:uid="{00000000-0002-0000-0000-000000000000}">
      <formula1>$M$125:$M$129</formula1>
      <formula2>0</formula2>
    </dataValidation>
    <dataValidation type="list" allowBlank="1" showInputMessage="1" showErrorMessage="1" sqref="C118:C120" xr:uid="{00000000-0002-0000-0000-000001000000}">
      <formula1>$M$116:$M$122</formula1>
      <formula2>0</formula2>
    </dataValidation>
    <dataValidation type="list" allowBlank="1" showInputMessage="1" showErrorMessage="1" sqref="B110:E113" xr:uid="{00000000-0002-0000-0000-000002000000}">
      <formula1>$M$110:$M$113</formula1>
      <formula2>0</formula2>
    </dataValidation>
    <dataValidation type="list" showInputMessage="1" showErrorMessage="1" sqref="G89:G106" xr:uid="{00000000-0002-0000-0000-000003000000}">
      <formula1>$M$90:$M$93</formula1>
      <formula2>0</formula2>
    </dataValidation>
  </dataValidations>
  <printOptions horizontalCentered="1"/>
  <pageMargins left="0.21597222222222201" right="0.101388888888889" top="1.18194444444444" bottom="0.196527777777778" header="0.196527777777778" footer="0.511811023622047"/>
  <pageSetup paperSize="9" scale="90" orientation="portrait" horizontalDpi="300" verticalDpi="300"/>
  <headerFooter>
    <oddHeader>&amp;L&amp;"Calibri,Normal"&amp;12Ajuntament d'Alzira&amp;R&amp;"Calibri,Normal"&amp;11AUTOBAREMACIÓ DE MÈRITS</oddHeader>
  </headerFooter>
  <rowBreaks count="1" manualBreakCount="1">
    <brk id="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382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AUTOBAREMACIÓ</vt:lpstr>
      <vt:lpstr>AUTOBAREMACIÓ!Área_de_impresión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Eduardo Iborra Daries</dc:creator>
  <dc:description/>
  <cp:lastModifiedBy>Esteban Pedrós Gómez</cp:lastModifiedBy>
  <cp:revision>98</cp:revision>
  <cp:lastPrinted>2025-07-04T11:55:38Z</cp:lastPrinted>
  <dcterms:created xsi:type="dcterms:W3CDTF">2022-05-17T11:20:39Z</dcterms:created>
  <dcterms:modified xsi:type="dcterms:W3CDTF">2026-05-18T07:30:59Z</dcterms:modified>
  <dc:language>es-ES</dc:language>
</cp:coreProperties>
</file>