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5390" windowHeight="8190" tabRatio="500"/>
  </bookViews>
  <sheets>
    <sheet name="AUTOBAREMACIÓ" sheetId="1" r:id="rId1"/>
  </sheets>
  <definedNames>
    <definedName name="_xlnm._FilterDatabase" localSheetId="0" hidden="1">AUTOBAREMACIÓ!$F$2:$I$2</definedName>
    <definedName name="_xlnm.Print_Area" localSheetId="0">AUTOBAREMACIÓ!$A$1:$K$146</definedName>
  </definedName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60" i="1"/>
  <c r="H61"/>
  <c r="H62"/>
  <c r="H63"/>
  <c r="H64"/>
  <c r="H65"/>
  <c r="H66"/>
  <c r="H67"/>
  <c r="H68"/>
  <c r="H69"/>
  <c r="H70"/>
  <c r="H71"/>
  <c r="H72"/>
  <c r="H73"/>
  <c r="H74"/>
  <c r="H75"/>
  <c r="H48"/>
  <c r="H47"/>
  <c r="H46"/>
  <c r="H45"/>
  <c r="H44"/>
  <c r="H43"/>
  <c r="H42"/>
  <c r="H41"/>
  <c r="H40"/>
  <c r="H39"/>
  <c r="H38"/>
  <c r="H37"/>
  <c r="H36"/>
  <c r="H35"/>
  <c r="H34"/>
  <c r="J130"/>
  <c r="J131"/>
  <c r="J132"/>
  <c r="J133"/>
  <c r="H49" l="1"/>
  <c r="I49" s="1"/>
  <c r="J49" s="1"/>
  <c r="J50" s="1"/>
  <c r="J129" l="1"/>
  <c r="J134" s="1"/>
  <c r="J124"/>
  <c r="J123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97"/>
  <c r="J87"/>
  <c r="J88"/>
  <c r="J89"/>
  <c r="J90"/>
  <c r="J86"/>
  <c r="H59"/>
  <c r="H58"/>
  <c r="H57"/>
  <c r="H56"/>
  <c r="H26"/>
  <c r="H25"/>
  <c r="H24"/>
  <c r="H23"/>
  <c r="H22"/>
  <c r="H21"/>
  <c r="H20"/>
  <c r="H19"/>
  <c r="H18"/>
  <c r="H17"/>
  <c r="H16"/>
  <c r="H15"/>
  <c r="H14"/>
  <c r="H13"/>
  <c r="H12"/>
  <c r="J125" l="1"/>
  <c r="H76"/>
  <c r="I76" s="1"/>
  <c r="J76" s="1"/>
  <c r="J77" s="1"/>
  <c r="J119"/>
  <c r="J91"/>
  <c r="J137" s="1"/>
  <c r="H27"/>
  <c r="I27" s="1"/>
  <c r="J27" s="1"/>
  <c r="J28" s="1"/>
  <c r="J81" l="1"/>
</calcChain>
</file>

<file path=xl/sharedStrings.xml><?xml version="1.0" encoding="utf-8"?>
<sst xmlns="http://schemas.openxmlformats.org/spreadsheetml/2006/main" count="121" uniqueCount="67">
  <si>
    <t>EXPTE. Nº.</t>
  </si>
  <si>
    <t>1. DADES DEL/DE LA SOL·LICITANT</t>
  </si>
  <si>
    <t>PRIMER COGNOM</t>
  </si>
  <si>
    <t>SEGUNDO COGNOM</t>
  </si>
  <si>
    <t>NOM</t>
  </si>
  <si>
    <t>DNI</t>
  </si>
  <si>
    <t>2. MÈRITS A VALORAR</t>
  </si>
  <si>
    <t>DOCNº.</t>
  </si>
  <si>
    <t>ENTITAT</t>
  </si>
  <si>
    <r>
      <rPr>
        <i/>
        <sz val="9"/>
        <rFont val="Calibri"/>
        <family val="2"/>
        <charset val="1"/>
      </rPr>
      <t>CATEGORIA PROF</t>
    </r>
    <r>
      <rPr>
        <i/>
        <vertAlign val="superscript"/>
        <sz val="9"/>
        <rFont val="Calibri"/>
        <family val="2"/>
        <charset val="1"/>
      </rPr>
      <t>(1)</t>
    </r>
  </si>
  <si>
    <r>
      <rPr>
        <i/>
        <sz val="9"/>
        <rFont val="Calibri"/>
        <family val="2"/>
        <charset val="1"/>
      </rPr>
      <t>TIPUS RELACIÓ</t>
    </r>
    <r>
      <rPr>
        <i/>
        <vertAlign val="superscript"/>
        <sz val="9"/>
        <rFont val="Calibri"/>
        <family val="2"/>
        <charset val="1"/>
      </rPr>
      <t>(2)</t>
    </r>
  </si>
  <si>
    <t>% jornada</t>
  </si>
  <si>
    <t>INICI</t>
  </si>
  <si>
    <t>FIN</t>
  </si>
  <si>
    <t>díes</t>
  </si>
  <si>
    <t>Mesos</t>
  </si>
  <si>
    <t>Ptos</t>
  </si>
  <si>
    <t>Trib</t>
  </si>
  <si>
    <t>TOTAL ENTITAT/EMPRESA</t>
  </si>
  <si>
    <t>Sumatori</t>
  </si>
  <si>
    <r>
      <rPr>
        <i/>
        <vertAlign val="superscript"/>
        <sz val="10"/>
        <rFont val="Calibri"/>
        <family val="2"/>
        <charset val="1"/>
      </rPr>
      <t>(1)</t>
    </r>
    <r>
      <rPr>
        <i/>
        <sz val="10"/>
        <rFont val="Calibri"/>
        <family val="2"/>
        <charset val="1"/>
      </rPr>
      <t>Categoria que figura en el contracte de treball o nomenament</t>
    </r>
  </si>
  <si>
    <r>
      <rPr>
        <i/>
        <vertAlign val="superscript"/>
        <sz val="10"/>
        <rFont val="Calibri"/>
        <family val="2"/>
        <charset val="1"/>
      </rPr>
      <t>(2)</t>
    </r>
    <r>
      <rPr>
        <i/>
        <sz val="10"/>
        <rFont val="Calibri"/>
        <family val="2"/>
        <charset val="1"/>
      </rPr>
      <t>Contrato laboral-nombramiento interino-autónomo/a</t>
    </r>
  </si>
  <si>
    <r>
      <rPr>
        <i/>
        <vertAlign val="superscript"/>
        <sz val="10"/>
        <rFont val="Calibri"/>
        <family val="2"/>
        <charset val="1"/>
      </rPr>
      <t>(3)</t>
    </r>
    <r>
      <rPr>
        <i/>
        <sz val="10"/>
        <rFont val="Calibri"/>
        <family val="2"/>
        <charset val="1"/>
      </rPr>
      <t>Indique el percentatge de la jornada que figure en la vida laboral. En caso de jornada completa, s'indicarà "100"</t>
    </r>
  </si>
  <si>
    <r>
      <rPr>
        <i/>
        <vertAlign val="superscript"/>
        <sz val="10"/>
        <rFont val="Calibri"/>
        <family val="2"/>
        <charset val="1"/>
      </rPr>
      <t>(2)</t>
    </r>
    <r>
      <rPr>
        <i/>
        <sz val="10"/>
        <rFont val="Calibri"/>
        <family val="2"/>
        <charset val="1"/>
      </rPr>
      <t>Contracte laboral-nomenament interí-autònom/a</t>
    </r>
  </si>
  <si>
    <r>
      <rPr>
        <i/>
        <vertAlign val="superscript"/>
        <sz val="10"/>
        <rFont val="Calibri"/>
        <family val="2"/>
        <charset val="1"/>
      </rPr>
      <t>(3)</t>
    </r>
    <r>
      <rPr>
        <i/>
        <sz val="10"/>
        <rFont val="Calibri"/>
        <family val="2"/>
        <charset val="1"/>
      </rPr>
      <t>Indique el percentatge de la jornada que figure en la vida laboral. En cas de jornada completa, s'indicarà "100"</t>
    </r>
  </si>
  <si>
    <t xml:space="preserve"> </t>
  </si>
  <si>
    <t>DENOMINACIÓ DEL CURS</t>
  </si>
  <si>
    <t>ENTITAT CONVOCANT</t>
  </si>
  <si>
    <t>HORES</t>
  </si>
  <si>
    <t>TOTAL</t>
  </si>
  <si>
    <t>Grau superior FP</t>
  </si>
  <si>
    <t>TOTAL TITULACIONS</t>
  </si>
  <si>
    <t>B1</t>
  </si>
  <si>
    <t>IDIOMA</t>
  </si>
  <si>
    <t>NIVELL</t>
  </si>
  <si>
    <t>B2</t>
  </si>
  <si>
    <t>VALENCIÀ</t>
  </si>
  <si>
    <t>C1</t>
  </si>
  <si>
    <t>TOTAL VALENCIÀ</t>
  </si>
  <si>
    <t>C2</t>
  </si>
  <si>
    <t>A2</t>
  </si>
  <si>
    <t>TOTAL ALTRES IDIOMES</t>
  </si>
  <si>
    <t>3. DECLARACIÓ, LLOC I DATA</t>
  </si>
  <si>
    <t>La persona sol·licitant DECLARA baix la seua expressa responsabilitat que són certes les dades que figuren en este imprés d'autobaremació, i es compromet a acreditar documentalment tots els mèrits autobaremats que hi figuren.</t>
  </si>
  <si>
    <t>Data</t>
  </si>
  <si>
    <t>4706/2024</t>
  </si>
  <si>
    <t>CONVOCATÒRIA 09/24</t>
  </si>
  <si>
    <t>TÈCNIC/A MITJÀ, ENGINYER/A TÈCNIC/A DE LA RAMA INDUSTRIAL, A1</t>
  </si>
  <si>
    <t>TOTAL CONCURS (MÀX. 20 PUNTS)</t>
  </si>
  <si>
    <t>EXPERIÈNCIA PROFESSIONAL (màx. 10,00 punts entre tots els apartats)</t>
  </si>
  <si>
    <t>Serveis prestats com a personal funcionari dins de l'escala administració especial, subescala tècnica, grup A1, en la Administració Local (0,080/mes)</t>
  </si>
  <si>
    <t>Serveis prestats com a personal funcionari de l'escala administració especial, subescala tècnica, grup A1, en altra administració (0,070/mes)</t>
  </si>
  <si>
    <t>Serveis prestats com a personal laboral amb funcions assimilables a les de l'escala administració especial, subescala tècnica, grup A1, en l'administració local (0,020/mes)</t>
  </si>
  <si>
    <r>
      <t xml:space="preserve">TITULACIÓ ACADÈMICA </t>
    </r>
    <r>
      <rPr>
        <b/>
        <i/>
        <sz val="11"/>
        <rFont val="Calibri"/>
        <family val="2"/>
        <charset val="1"/>
      </rPr>
      <t xml:space="preserve">diferent a la exigida </t>
    </r>
    <r>
      <rPr>
        <b/>
        <sz val="11"/>
        <rFont val="Calibri"/>
        <family val="2"/>
        <charset val="1"/>
      </rPr>
      <t xml:space="preserve"> (màx. 2,50 punts)</t>
    </r>
  </si>
  <si>
    <t>Titulacions acadèmiques diferents a la requerida per a l’accés a la plaça.</t>
  </si>
  <si>
    <t>Títol universitari grau o equivalent</t>
  </si>
  <si>
    <t>Diplomatura</t>
  </si>
  <si>
    <t>Màster relacionat amb les funcions a desenrotllar</t>
  </si>
  <si>
    <t>CURSOS DE FORMACIÓ (màx. 2,50 punts)</t>
  </si>
  <si>
    <t>Impartits per administracions públiques o deins dels plans de formació d'empleats públics i títols propis universitaris.</t>
  </si>
  <si>
    <t>De 20 a 50 h</t>
  </si>
  <si>
    <t>De 51 a 100 h</t>
  </si>
  <si>
    <t>De 101 a 150 h</t>
  </si>
  <si>
    <t>De 151 o més</t>
  </si>
  <si>
    <t>CONEIXEMENTS DE VALENCIÀ (màx. 2,50 p.)</t>
  </si>
  <si>
    <t>Llenguatge administratiu</t>
  </si>
  <si>
    <t>CONEIXEMENTS D'ALTRES IDIOMES   (màx. 2,50 p.)</t>
  </si>
</sst>
</file>

<file path=xl/styles.xml><?xml version="1.0" encoding="utf-8"?>
<styleSheet xmlns="http://schemas.openxmlformats.org/spreadsheetml/2006/main">
  <numFmts count="5">
    <numFmt numFmtId="164" formatCode="_-* #,##0.00&quot; €&quot;_-;\-* #,##0.00&quot; €&quot;_-;_-* \-??&quot; €&quot;_-;_-@_-"/>
    <numFmt numFmtId="165" formatCode="0\ %"/>
    <numFmt numFmtId="166" formatCode="0.00\ %"/>
    <numFmt numFmtId="167" formatCode="dd\-mm\-yy;@"/>
    <numFmt numFmtId="168" formatCode="&quot;VERDADERO&quot;;&quot;VERDADERO&quot;;&quot;FALSO&quot;"/>
  </numFmts>
  <fonts count="31">
    <font>
      <sz val="10"/>
      <name val="Arial"/>
      <charset val="1"/>
    </font>
    <font>
      <sz val="10"/>
      <name val="Arial"/>
      <family val="2"/>
      <charset val="1"/>
    </font>
    <font>
      <sz val="10"/>
      <color rgb="FFFF0000"/>
      <name val="Calibri"/>
      <family val="2"/>
      <charset val="1"/>
    </font>
    <font>
      <sz val="10"/>
      <name val="Calibri"/>
      <family val="2"/>
      <charset val="1"/>
    </font>
    <font>
      <sz val="8"/>
      <name val="Calibri"/>
      <family val="2"/>
      <charset val="1"/>
    </font>
    <font>
      <b/>
      <sz val="10"/>
      <name val="Calibri"/>
      <family val="2"/>
      <charset val="1"/>
    </font>
    <font>
      <i/>
      <sz val="9"/>
      <name val="Calibri"/>
      <family val="2"/>
      <charset val="1"/>
    </font>
    <font>
      <b/>
      <sz val="11"/>
      <name val="Calibri"/>
      <family val="2"/>
      <charset val="1"/>
    </font>
    <font>
      <sz val="10"/>
      <color rgb="FFFFFFFF"/>
      <name val="Calibri"/>
      <family val="2"/>
      <charset val="1"/>
    </font>
    <font>
      <b/>
      <sz val="9"/>
      <name val="Calibri"/>
      <family val="2"/>
      <charset val="1"/>
    </font>
    <font>
      <b/>
      <sz val="8"/>
      <name val="Calibri"/>
      <family val="2"/>
      <charset val="1"/>
    </font>
    <font>
      <i/>
      <vertAlign val="superscript"/>
      <sz val="9"/>
      <name val="Calibri"/>
      <family val="2"/>
      <charset val="1"/>
    </font>
    <font>
      <i/>
      <sz val="8"/>
      <name val="Calibri"/>
      <family val="2"/>
      <charset val="1"/>
    </font>
    <font>
      <b/>
      <i/>
      <sz val="8"/>
      <name val="Calibri"/>
      <family val="2"/>
      <charset val="1"/>
    </font>
    <font>
      <i/>
      <vertAlign val="superscript"/>
      <sz val="10"/>
      <name val="Calibri"/>
      <family val="2"/>
      <charset val="1"/>
    </font>
    <font>
      <i/>
      <sz val="1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name val="Calibri"/>
      <family val="2"/>
      <charset val="1"/>
    </font>
    <font>
      <sz val="10.5"/>
      <color rgb="FFFF0000"/>
      <name val="Calibri"/>
      <family val="2"/>
      <charset val="1"/>
    </font>
    <font>
      <sz val="10.5"/>
      <name val="Calibri"/>
      <family val="2"/>
      <charset val="1"/>
    </font>
    <font>
      <b/>
      <sz val="10.5"/>
      <name val="Calibri"/>
      <family val="2"/>
      <charset val="1"/>
    </font>
    <font>
      <b/>
      <i/>
      <sz val="11"/>
      <name val="Calibri"/>
      <family val="2"/>
      <charset val="1"/>
    </font>
    <font>
      <vertAlign val="superscript"/>
      <sz val="16"/>
      <name val="Calibri"/>
      <family val="2"/>
      <charset val="1"/>
    </font>
    <font>
      <sz val="14"/>
      <name val="Calibri"/>
      <family val="2"/>
      <charset val="1"/>
    </font>
    <font>
      <sz val="12"/>
      <color rgb="FFFF0000"/>
      <name val="Calibri"/>
      <family val="2"/>
      <charset val="1"/>
    </font>
    <font>
      <sz val="12"/>
      <name val="Calibri"/>
      <family val="2"/>
      <charset val="1"/>
    </font>
    <font>
      <b/>
      <sz val="12"/>
      <name val="Calibri"/>
      <family val="2"/>
      <charset val="1"/>
    </font>
    <font>
      <sz val="9"/>
      <name val="Calibri"/>
      <family val="2"/>
      <charset val="1"/>
    </font>
    <font>
      <b/>
      <sz val="9"/>
      <name val="Arial"/>
      <family val="2"/>
      <charset val="1"/>
    </font>
    <font>
      <sz val="10"/>
      <name val="Arial"/>
      <charset val="1"/>
    </font>
    <font>
      <b/>
      <sz val="1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B2B2B2"/>
      </patternFill>
    </fill>
    <fill>
      <patternFill patternType="solid">
        <fgColor rgb="FFFFCC00"/>
        <bgColor rgb="FFFFC000"/>
      </patternFill>
    </fill>
    <fill>
      <patternFill patternType="solid">
        <fgColor rgb="FFFFFF99"/>
        <bgColor rgb="FFFFFFCC"/>
      </patternFill>
    </fill>
    <fill>
      <patternFill patternType="solid">
        <fgColor rgb="FFDDE8CB"/>
        <bgColor rgb="FFDDDDDD"/>
      </patternFill>
    </fill>
    <fill>
      <patternFill patternType="solid">
        <fgColor rgb="FFDDDDDD"/>
        <bgColor rgb="FFD9D9D9"/>
      </patternFill>
    </fill>
    <fill>
      <patternFill patternType="solid">
        <fgColor rgb="FFB2B2B2"/>
        <bgColor rgb="FFC0C0C0"/>
      </patternFill>
    </fill>
    <fill>
      <patternFill patternType="solid">
        <fgColor rgb="FFD9D9D9"/>
        <bgColor rgb="FFDDDDDD"/>
      </patternFill>
    </fill>
    <fill>
      <patternFill patternType="solid">
        <fgColor rgb="FFFFC000"/>
        <bgColor rgb="FFFFCC00"/>
      </patternFill>
    </fill>
  </fills>
  <borders count="5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5" fontId="29" fillId="0" borderId="0" applyBorder="0" applyProtection="0"/>
    <xf numFmtId="164" fontId="29" fillId="0" borderId="0" applyBorder="0" applyProtection="0"/>
    <xf numFmtId="0" fontId="1" fillId="0" borderId="0"/>
  </cellStyleXfs>
  <cellXfs count="229">
    <xf numFmtId="0" fontId="0" fillId="0" borderId="0" xfId="0"/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1" fontId="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5" fillId="2" borderId="2" xfId="0" applyFont="1" applyFill="1" applyBorder="1" applyAlignment="1" applyProtection="1">
      <alignment vertical="center"/>
    </xf>
    <xf numFmtId="0" fontId="5" fillId="2" borderId="4" xfId="0" applyFont="1" applyFill="1" applyBorder="1" applyAlignment="1" applyProtection="1">
      <alignment horizontal="left" vertical="center"/>
    </xf>
    <xf numFmtId="0" fontId="5" fillId="2" borderId="5" xfId="0" applyFont="1" applyFill="1" applyBorder="1" applyAlignment="1" applyProtection="1">
      <alignment vertical="center"/>
    </xf>
    <xf numFmtId="0" fontId="6" fillId="0" borderId="6" xfId="0" applyFont="1" applyBorder="1" applyAlignment="1" applyProtection="1">
      <alignment vertical="center"/>
    </xf>
    <xf numFmtId="0" fontId="6" fillId="0" borderId="3" xfId="0" applyFont="1" applyBorder="1" applyAlignment="1" applyProtection="1">
      <alignment vertical="center"/>
    </xf>
    <xf numFmtId="0" fontId="3" fillId="0" borderId="8" xfId="0" applyFont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5" fillId="2" borderId="4" xfId="0" applyFont="1" applyFill="1" applyBorder="1" applyAlignment="1" applyProtection="1">
      <alignment vertical="center"/>
    </xf>
    <xf numFmtId="0" fontId="5" fillId="2" borderId="11" xfId="0" applyFont="1" applyFill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10" fillId="0" borderId="1" xfId="0" applyFont="1" applyBorder="1" applyAlignment="1" applyProtection="1">
      <alignment horizontal="center" vertical="center" wrapText="1"/>
    </xf>
    <xf numFmtId="0" fontId="12" fillId="0" borderId="3" xfId="0" applyFont="1" applyBorder="1" applyAlignment="1" applyProtection="1">
      <alignment horizontal="center" vertical="center" wrapText="1"/>
    </xf>
    <xf numFmtId="1" fontId="6" fillId="0" borderId="3" xfId="0" applyNumberFormat="1" applyFont="1" applyBorder="1" applyAlignment="1" applyProtection="1">
      <alignment horizontal="center" vertical="center"/>
    </xf>
    <xf numFmtId="0" fontId="12" fillId="2" borderId="13" xfId="0" applyFont="1" applyFill="1" applyBorder="1" applyAlignment="1" applyProtection="1">
      <alignment horizontal="center" vertical="center"/>
    </xf>
    <xf numFmtId="0" fontId="12" fillId="2" borderId="14" xfId="0" applyFont="1" applyFill="1" applyBorder="1" applyAlignment="1" applyProtection="1">
      <alignment horizontal="center" vertical="center"/>
    </xf>
    <xf numFmtId="2" fontId="3" fillId="0" borderId="0" xfId="0" applyNumberFormat="1" applyFont="1" applyAlignment="1" applyProtection="1">
      <alignment vertical="center"/>
    </xf>
    <xf numFmtId="166" fontId="3" fillId="0" borderId="15" xfId="1" applyNumberFormat="1" applyFont="1" applyBorder="1" applyAlignment="1" applyProtection="1">
      <alignment vertical="center"/>
      <protection locked="0"/>
    </xf>
    <xf numFmtId="1" fontId="4" fillId="0" borderId="16" xfId="0" applyNumberFormat="1" applyFont="1" applyBorder="1" applyAlignment="1" applyProtection="1">
      <alignment vertical="center"/>
    </xf>
    <xf numFmtId="1" fontId="4" fillId="0" borderId="17" xfId="0" applyNumberFormat="1" applyFont="1" applyBorder="1" applyAlignment="1" applyProtection="1">
      <alignment horizontal="center" vertical="center"/>
    </xf>
    <xf numFmtId="2" fontId="4" fillId="0" borderId="18" xfId="0" applyNumberFormat="1" applyFont="1" applyBorder="1" applyAlignment="1" applyProtection="1">
      <alignment horizontal="right" vertical="center"/>
    </xf>
    <xf numFmtId="0" fontId="3" fillId="0" borderId="3" xfId="0" applyFont="1" applyBorder="1" applyAlignment="1" applyProtection="1">
      <alignment vertical="center"/>
      <protection locked="0"/>
    </xf>
    <xf numFmtId="166" fontId="3" fillId="0" borderId="3" xfId="1" applyNumberFormat="1" applyFont="1" applyBorder="1" applyAlignment="1" applyProtection="1">
      <alignment vertical="center"/>
      <protection locked="0"/>
    </xf>
    <xf numFmtId="167" fontId="3" fillId="0" borderId="3" xfId="0" applyNumberFormat="1" applyFont="1" applyBorder="1" applyAlignment="1" applyProtection="1">
      <alignment vertical="center"/>
      <protection locked="0"/>
    </xf>
    <xf numFmtId="167" fontId="3" fillId="0" borderId="3" xfId="0" applyNumberFormat="1" applyFont="1" applyBorder="1" applyAlignment="1" applyProtection="1">
      <alignment horizontal="center" vertical="center"/>
      <protection locked="0"/>
    </xf>
    <xf numFmtId="1" fontId="4" fillId="0" borderId="20" xfId="0" applyNumberFormat="1" applyFont="1" applyBorder="1" applyAlignment="1" applyProtection="1">
      <alignment horizontal="center" vertical="center"/>
    </xf>
    <xf numFmtId="2" fontId="4" fillId="0" borderId="0" xfId="0" applyNumberFormat="1" applyFont="1" applyBorder="1" applyAlignment="1" applyProtection="1">
      <alignment horizontal="right" vertical="center"/>
    </xf>
    <xf numFmtId="1" fontId="4" fillId="0" borderId="15" xfId="0" applyNumberFormat="1" applyFont="1" applyBorder="1" applyAlignment="1" applyProtection="1">
      <alignment vertical="center"/>
    </xf>
    <xf numFmtId="1" fontId="4" fillId="0" borderId="0" xfId="0" applyNumberFormat="1" applyFont="1" applyBorder="1" applyAlignment="1" applyProtection="1">
      <alignment horizontal="center" vertical="center"/>
    </xf>
    <xf numFmtId="1" fontId="4" fillId="2" borderId="3" xfId="0" applyNumberFormat="1" applyFont="1" applyFill="1" applyBorder="1" applyAlignment="1" applyProtection="1">
      <alignment vertical="center"/>
    </xf>
    <xf numFmtId="2" fontId="4" fillId="2" borderId="3" xfId="0" applyNumberFormat="1" applyFont="1" applyFill="1" applyBorder="1" applyAlignment="1" applyProtection="1">
      <alignment horizontal="center" vertical="center"/>
    </xf>
    <xf numFmtId="2" fontId="4" fillId="2" borderId="3" xfId="0" applyNumberFormat="1" applyFont="1" applyFill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center" vertical="center"/>
    </xf>
    <xf numFmtId="0" fontId="14" fillId="0" borderId="2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2" fontId="10" fillId="0" borderId="0" xfId="0" applyNumberFormat="1" applyFont="1" applyBorder="1" applyAlignment="1" applyProtection="1">
      <alignment horizontal="right" vertical="center"/>
    </xf>
    <xf numFmtId="2" fontId="10" fillId="0" borderId="13" xfId="0" applyNumberFormat="1" applyFont="1" applyBorder="1" applyAlignment="1" applyProtection="1">
      <alignment vertical="center"/>
    </xf>
    <xf numFmtId="2" fontId="10" fillId="0" borderId="19" xfId="0" applyNumberFormat="1" applyFont="1" applyBorder="1" applyAlignment="1" applyProtection="1">
      <alignment vertical="center"/>
    </xf>
    <xf numFmtId="0" fontId="14" fillId="0" borderId="16" xfId="0" applyFont="1" applyBorder="1" applyAlignment="1" applyProtection="1">
      <alignment vertical="center"/>
    </xf>
    <xf numFmtId="0" fontId="3" fillId="0" borderId="22" xfId="0" applyFont="1" applyBorder="1" applyAlignment="1" applyProtection="1">
      <alignment vertical="center"/>
    </xf>
    <xf numFmtId="0" fontId="5" fillId="0" borderId="22" xfId="0" applyFont="1" applyBorder="1" applyAlignment="1" applyProtection="1">
      <alignment horizontal="left" vertical="center"/>
    </xf>
    <xf numFmtId="2" fontId="10" fillId="0" borderId="22" xfId="0" applyNumberFormat="1" applyFont="1" applyBorder="1" applyAlignment="1" applyProtection="1">
      <alignment horizontal="right" vertical="center"/>
    </xf>
    <xf numFmtId="2" fontId="10" fillId="0" borderId="23" xfId="0" applyNumberFormat="1" applyFont="1" applyBorder="1" applyAlignment="1" applyProtection="1">
      <alignment vertical="center"/>
    </xf>
    <xf numFmtId="1" fontId="4" fillId="0" borderId="16" xfId="0" applyNumberFormat="1" applyFont="1" applyBorder="1" applyAlignment="1" applyProtection="1">
      <alignment horizontal="center" vertical="center"/>
    </xf>
    <xf numFmtId="2" fontId="4" fillId="0" borderId="22" xfId="0" applyNumberFormat="1" applyFont="1" applyBorder="1" applyAlignment="1" applyProtection="1">
      <alignment horizontal="right" vertical="center"/>
    </xf>
    <xf numFmtId="2" fontId="4" fillId="2" borderId="15" xfId="0" applyNumberFormat="1" applyFont="1" applyFill="1" applyBorder="1" applyAlignment="1" applyProtection="1">
      <alignment horizontal="center" vertical="center"/>
    </xf>
    <xf numFmtId="2" fontId="4" fillId="2" borderId="15" xfId="0" applyNumberFormat="1" applyFont="1" applyFill="1" applyBorder="1" applyAlignment="1" applyProtection="1">
      <alignment horizontal="right" vertical="center"/>
    </xf>
    <xf numFmtId="0" fontId="17" fillId="0" borderId="0" xfId="0" applyFont="1" applyBorder="1" applyAlignment="1" applyProtection="1">
      <alignment vertical="center"/>
    </xf>
    <xf numFmtId="2" fontId="7" fillId="0" borderId="3" xfId="0" applyNumberFormat="1" applyFont="1" applyBorder="1" applyAlignment="1" applyProtection="1">
      <alignment horizontal="right" vertical="center"/>
    </xf>
    <xf numFmtId="0" fontId="10" fillId="0" borderId="2" xfId="0" applyFont="1" applyBorder="1" applyAlignment="1" applyProtection="1">
      <alignment horizontal="center" vertical="center" wrapText="1"/>
    </xf>
    <xf numFmtId="0" fontId="6" fillId="0" borderId="15" xfId="0" applyFont="1" applyBorder="1" applyAlignment="1" applyProtection="1">
      <alignment horizontal="center" vertical="center"/>
    </xf>
    <xf numFmtId="1" fontId="6" fillId="0" borderId="0" xfId="0" applyNumberFormat="1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12" fillId="0" borderId="15" xfId="0" applyFont="1" applyBorder="1" applyAlignment="1" applyProtection="1">
      <alignment horizontal="center" vertical="center"/>
    </xf>
    <xf numFmtId="1" fontId="3" fillId="0" borderId="0" xfId="0" applyNumberFormat="1" applyFont="1" applyBorder="1" applyAlignment="1" applyProtection="1">
      <alignment vertical="center"/>
    </xf>
    <xf numFmtId="2" fontId="4" fillId="0" borderId="3" xfId="0" applyNumberFormat="1" applyFont="1" applyBorder="1" applyAlignment="1" applyProtection="1">
      <alignment horizontal="right" vertical="center"/>
    </xf>
    <xf numFmtId="0" fontId="18" fillId="0" borderId="0" xfId="0" applyFont="1" applyAlignment="1" applyProtection="1">
      <alignment vertical="center"/>
    </xf>
    <xf numFmtId="0" fontId="19" fillId="0" borderId="0" xfId="0" applyFont="1" applyBorder="1" applyAlignment="1" applyProtection="1">
      <alignment vertical="center"/>
    </xf>
    <xf numFmtId="0" fontId="19" fillId="0" borderId="0" xfId="0" applyFont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left" vertical="center" wrapText="1"/>
    </xf>
    <xf numFmtId="168" fontId="4" fillId="0" borderId="3" xfId="0" applyNumberFormat="1" applyFont="1" applyBorder="1" applyAlignment="1" applyProtection="1">
      <alignment horizontal="right" vertical="center"/>
    </xf>
    <xf numFmtId="0" fontId="15" fillId="0" borderId="18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2" fontId="5" fillId="0" borderId="3" xfId="0" applyNumberFormat="1" applyFont="1" applyBorder="1" applyAlignment="1" applyProtection="1">
      <alignment horizontal="right" vertical="center" wrapText="1"/>
    </xf>
    <xf numFmtId="0" fontId="15" fillId="0" borderId="0" xfId="0" applyFont="1" applyBorder="1" applyAlignment="1" applyProtection="1">
      <alignment vertical="center" wrapText="1"/>
    </xf>
    <xf numFmtId="2" fontId="5" fillId="0" borderId="0" xfId="0" applyNumberFormat="1" applyFont="1" applyBorder="1" applyAlignment="1" applyProtection="1">
      <alignment horizontal="right" vertical="center" wrapText="1"/>
    </xf>
    <xf numFmtId="0" fontId="24" fillId="0" borderId="0" xfId="0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7" fillId="0" borderId="0" xfId="0" applyFont="1" applyBorder="1" applyAlignment="1" applyProtection="1">
      <alignment vertical="center"/>
    </xf>
    <xf numFmtId="0" fontId="27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1" fontId="3" fillId="0" borderId="0" xfId="0" applyNumberFormat="1" applyFont="1" applyBorder="1" applyAlignment="1" applyProtection="1">
      <alignment horizontal="left"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justify" vertical="center"/>
    </xf>
    <xf numFmtId="0" fontId="27" fillId="0" borderId="0" xfId="0" applyFont="1" applyBorder="1" applyAlignment="1" applyProtection="1">
      <alignment vertical="center" wrapText="1"/>
    </xf>
    <xf numFmtId="0" fontId="17" fillId="0" borderId="0" xfId="0" applyFont="1" applyBorder="1" applyAlignment="1" applyProtection="1">
      <alignment vertical="center" wrapText="1"/>
    </xf>
    <xf numFmtId="0" fontId="7" fillId="0" borderId="0" xfId="0" applyFont="1" applyBorder="1" applyAlignment="1" applyProtection="1">
      <alignment horizontal="left" vertical="center"/>
    </xf>
    <xf numFmtId="2" fontId="7" fillId="0" borderId="0" xfId="0" applyNumberFormat="1" applyFont="1" applyBorder="1" applyAlignment="1" applyProtection="1">
      <alignment horizontal="right" vertical="center"/>
    </xf>
    <xf numFmtId="0" fontId="16" fillId="0" borderId="0" xfId="0" applyFont="1" applyBorder="1" applyAlignment="1" applyProtection="1">
      <alignment vertical="center"/>
    </xf>
    <xf numFmtId="0" fontId="5" fillId="0" borderId="24" xfId="0" applyFont="1" applyBorder="1" applyAlignment="1" applyProtection="1">
      <alignment horizontal="left" vertical="center"/>
    </xf>
    <xf numFmtId="2" fontId="10" fillId="0" borderId="24" xfId="0" applyNumberFormat="1" applyFont="1" applyBorder="1" applyAlignment="1" applyProtection="1">
      <alignment horizontal="right" vertical="center"/>
    </xf>
    <xf numFmtId="0" fontId="27" fillId="0" borderId="25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vertical="center"/>
    </xf>
    <xf numFmtId="0" fontId="5" fillId="2" borderId="26" xfId="0" applyFont="1" applyFill="1" applyBorder="1" applyAlignment="1" applyProtection="1">
      <alignment vertical="center"/>
    </xf>
    <xf numFmtId="0" fontId="5" fillId="2" borderId="27" xfId="0" applyFont="1" applyFill="1" applyBorder="1" applyAlignment="1" applyProtection="1">
      <alignment vertical="center"/>
    </xf>
    <xf numFmtId="0" fontId="3" fillId="0" borderId="28" xfId="0" applyFont="1" applyBorder="1" applyAlignment="1" applyProtection="1">
      <alignment vertical="center"/>
    </xf>
    <xf numFmtId="1" fontId="3" fillId="0" borderId="29" xfId="0" applyNumberFormat="1" applyFont="1" applyBorder="1" applyAlignment="1" applyProtection="1">
      <alignment vertical="center"/>
    </xf>
    <xf numFmtId="0" fontId="4" fillId="0" borderId="29" xfId="0" applyFont="1" applyBorder="1" applyAlignment="1" applyProtection="1">
      <alignment horizontal="center" vertical="center"/>
    </xf>
    <xf numFmtId="0" fontId="4" fillId="0" borderId="30" xfId="0" applyFont="1" applyBorder="1" applyAlignment="1" applyProtection="1">
      <alignment vertical="center"/>
    </xf>
    <xf numFmtId="0" fontId="3" fillId="0" borderId="32" xfId="0" applyFont="1" applyBorder="1" applyAlignment="1" applyProtection="1">
      <alignment horizontal="right" vertical="center"/>
    </xf>
    <xf numFmtId="14" fontId="3" fillId="0" borderId="3" xfId="0" applyNumberFormat="1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vertical="center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left" vertical="center"/>
    </xf>
    <xf numFmtId="0" fontId="25" fillId="8" borderId="0" xfId="0" applyFont="1" applyFill="1" applyBorder="1" applyAlignment="1" applyProtection="1">
      <alignment vertical="center"/>
    </xf>
    <xf numFmtId="0" fontId="20" fillId="0" borderId="0" xfId="0" applyFont="1" applyFill="1" applyBorder="1" applyAlignment="1" applyProtection="1">
      <alignment horizontal="left" vertical="center"/>
    </xf>
    <xf numFmtId="2" fontId="20" fillId="0" borderId="0" xfId="0" applyNumberFormat="1" applyFont="1" applyFill="1" applyBorder="1" applyAlignment="1" applyProtection="1">
      <alignment horizontal="right" vertical="center"/>
    </xf>
    <xf numFmtId="0" fontId="2" fillId="0" borderId="4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vertical="center"/>
    </xf>
    <xf numFmtId="1" fontId="3" fillId="0" borderId="5" xfId="0" applyNumberFormat="1" applyFont="1" applyBorder="1" applyAlignment="1" applyProtection="1">
      <alignment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vertical="center"/>
    </xf>
    <xf numFmtId="0" fontId="4" fillId="0" borderId="11" xfId="0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/>
    </xf>
    <xf numFmtId="0" fontId="4" fillId="0" borderId="25" xfId="0" applyFont="1" applyBorder="1" applyAlignment="1" applyProtection="1">
      <alignment vertical="center"/>
    </xf>
    <xf numFmtId="0" fontId="12" fillId="2" borderId="37" xfId="0" applyFont="1" applyFill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vertical="center"/>
    </xf>
    <xf numFmtId="2" fontId="4" fillId="2" borderId="25" xfId="0" applyNumberFormat="1" applyFont="1" applyFill="1" applyBorder="1" applyAlignment="1" applyProtection="1">
      <alignment vertical="center"/>
    </xf>
    <xf numFmtId="2" fontId="4" fillId="2" borderId="37" xfId="0" applyNumberFormat="1" applyFont="1" applyFill="1" applyBorder="1" applyAlignment="1" applyProtection="1">
      <alignment vertical="center"/>
    </xf>
    <xf numFmtId="0" fontId="3" fillId="0" borderId="32" xfId="0" applyFont="1" applyBorder="1" applyAlignment="1" applyProtection="1">
      <alignment horizontal="center" vertical="center"/>
    </xf>
    <xf numFmtId="2" fontId="10" fillId="0" borderId="25" xfId="0" applyNumberFormat="1" applyFont="1" applyBorder="1" applyAlignment="1" applyProtection="1">
      <alignment vertical="center"/>
    </xf>
    <xf numFmtId="0" fontId="12" fillId="2" borderId="40" xfId="0" applyFont="1" applyFill="1" applyBorder="1" applyAlignment="1" applyProtection="1">
      <alignment horizontal="center" vertical="center"/>
    </xf>
    <xf numFmtId="167" fontId="3" fillId="0" borderId="41" xfId="0" applyNumberFormat="1" applyFont="1" applyBorder="1" applyAlignment="1" applyProtection="1">
      <alignment vertical="center"/>
      <protection locked="0"/>
    </xf>
    <xf numFmtId="2" fontId="4" fillId="2" borderId="43" xfId="0" applyNumberFormat="1" applyFont="1" applyFill="1" applyBorder="1" applyAlignment="1" applyProtection="1">
      <alignment vertical="center"/>
    </xf>
    <xf numFmtId="2" fontId="4" fillId="2" borderId="39" xfId="0" applyNumberFormat="1" applyFont="1" applyFill="1" applyBorder="1" applyAlignment="1" applyProtection="1">
      <alignment vertical="center"/>
    </xf>
    <xf numFmtId="0" fontId="18" fillId="0" borderId="32" xfId="0" applyFont="1" applyBorder="1" applyAlignment="1" applyProtection="1">
      <alignment vertical="center"/>
    </xf>
    <xf numFmtId="2" fontId="20" fillId="0" borderId="25" xfId="0" applyNumberFormat="1" applyFont="1" applyFill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0" fontId="10" fillId="0" borderId="36" xfId="0" applyFont="1" applyBorder="1" applyAlignment="1" applyProtection="1">
      <alignment horizontal="center" vertical="center" wrapText="1"/>
    </xf>
    <xf numFmtId="2" fontId="10" fillId="7" borderId="25" xfId="0" applyNumberFormat="1" applyFont="1" applyFill="1" applyBorder="1" applyAlignment="1" applyProtection="1">
      <alignment vertical="center" wrapText="1"/>
    </xf>
    <xf numFmtId="0" fontId="10" fillId="0" borderId="44" xfId="0" applyFont="1" applyBorder="1" applyAlignment="1" applyProtection="1">
      <alignment horizontal="center" vertical="center" wrapText="1"/>
    </xf>
    <xf numFmtId="0" fontId="2" fillId="0" borderId="44" xfId="0" applyFont="1" applyBorder="1" applyAlignment="1" applyProtection="1">
      <alignment vertical="center" wrapText="1"/>
    </xf>
    <xf numFmtId="0" fontId="15" fillId="7" borderId="34" xfId="0" applyFont="1" applyFill="1" applyBorder="1" applyAlignment="1" applyProtection="1">
      <alignment vertical="center" wrapText="1"/>
    </xf>
    <xf numFmtId="0" fontId="15" fillId="0" borderId="25" xfId="0" applyFont="1" applyBorder="1" applyAlignment="1" applyProtection="1">
      <alignment vertical="center" wrapText="1"/>
    </xf>
    <xf numFmtId="0" fontId="2" fillId="0" borderId="44" xfId="0" applyFont="1" applyBorder="1" applyAlignment="1" applyProtection="1">
      <alignment vertical="center"/>
    </xf>
    <xf numFmtId="2" fontId="10" fillId="7" borderId="45" xfId="0" applyNumberFormat="1" applyFont="1" applyFill="1" applyBorder="1" applyAlignment="1" applyProtection="1">
      <alignment vertical="center" wrapText="1"/>
    </xf>
    <xf numFmtId="0" fontId="10" fillId="0" borderId="46" xfId="0" applyFont="1" applyBorder="1" applyAlignment="1" applyProtection="1">
      <alignment horizontal="center" vertical="center" wrapText="1"/>
    </xf>
    <xf numFmtId="2" fontId="10" fillId="7" borderId="38" xfId="0" applyNumberFormat="1" applyFont="1" applyFill="1" applyBorder="1" applyAlignment="1" applyProtection="1">
      <alignment vertical="center" wrapText="1"/>
    </xf>
    <xf numFmtId="0" fontId="15" fillId="7" borderId="38" xfId="0" applyFont="1" applyFill="1" applyBorder="1" applyAlignment="1" applyProtection="1">
      <alignment vertical="center" wrapText="1"/>
    </xf>
    <xf numFmtId="0" fontId="3" fillId="0" borderId="33" xfId="0" applyFont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16" fillId="0" borderId="32" xfId="0" applyFont="1" applyBorder="1" applyAlignment="1" applyProtection="1">
      <alignment vertical="center"/>
    </xf>
    <xf numFmtId="2" fontId="17" fillId="2" borderId="37" xfId="0" applyNumberFormat="1" applyFont="1" applyFill="1" applyBorder="1" applyAlignment="1" applyProtection="1">
      <alignment vertical="center"/>
    </xf>
    <xf numFmtId="2" fontId="17" fillId="0" borderId="25" xfId="0" applyNumberFormat="1" applyFont="1" applyBorder="1" applyAlignment="1" applyProtection="1">
      <alignment vertical="center"/>
    </xf>
    <xf numFmtId="0" fontId="3" fillId="0" borderId="32" xfId="0" applyFont="1" applyBorder="1" applyAlignment="1" applyProtection="1">
      <alignment vertical="center"/>
    </xf>
    <xf numFmtId="2" fontId="10" fillId="0" borderId="25" xfId="0" applyNumberFormat="1" applyFont="1" applyBorder="1" applyAlignment="1" applyProtection="1">
      <alignment horizontal="center" vertical="center"/>
    </xf>
    <xf numFmtId="0" fontId="24" fillId="8" borderId="32" xfId="0" applyFont="1" applyFill="1" applyBorder="1" applyAlignment="1" applyProtection="1">
      <alignment vertical="center"/>
    </xf>
    <xf numFmtId="0" fontId="2" fillId="0" borderId="28" xfId="0" applyFont="1" applyBorder="1" applyAlignment="1" applyProtection="1">
      <alignment vertical="center"/>
    </xf>
    <xf numFmtId="0" fontId="5" fillId="2" borderId="37" xfId="0" applyFont="1" applyFill="1" applyBorder="1" applyAlignment="1" applyProtection="1">
      <alignment vertical="center"/>
    </xf>
    <xf numFmtId="0" fontId="5" fillId="2" borderId="33" xfId="0" applyFont="1" applyFill="1" applyBorder="1" applyAlignment="1" applyProtection="1">
      <alignment vertical="center"/>
    </xf>
    <xf numFmtId="0" fontId="2" fillId="0" borderId="48" xfId="0" applyFont="1" applyBorder="1" applyAlignment="1" applyProtection="1">
      <alignment vertical="center"/>
    </xf>
    <xf numFmtId="0" fontId="2" fillId="0" borderId="48" xfId="0" applyFont="1" applyBorder="1" applyAlignment="1" applyProtection="1">
      <alignment vertical="center" wrapText="1"/>
    </xf>
    <xf numFmtId="0" fontId="10" fillId="0" borderId="49" xfId="0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</xf>
    <xf numFmtId="168" fontId="4" fillId="0" borderId="15" xfId="0" applyNumberFormat="1" applyFont="1" applyBorder="1" applyAlignment="1" applyProtection="1">
      <alignment horizontal="right" vertical="center"/>
    </xf>
    <xf numFmtId="0" fontId="10" fillId="0" borderId="50" xfId="0" applyFont="1" applyBorder="1" applyAlignment="1" applyProtection="1">
      <alignment horizontal="center" vertical="center" wrapText="1"/>
    </xf>
    <xf numFmtId="0" fontId="5" fillId="0" borderId="22" xfId="0" applyFont="1" applyBorder="1" applyAlignment="1" applyProtection="1">
      <alignment horizontal="left" vertical="center" wrapText="1"/>
    </xf>
    <xf numFmtId="2" fontId="10" fillId="7" borderId="43" xfId="0" applyNumberFormat="1" applyFont="1" applyFill="1" applyBorder="1" applyAlignment="1" applyProtection="1">
      <alignment vertical="center" wrapText="1"/>
    </xf>
    <xf numFmtId="0" fontId="10" fillId="0" borderId="28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vertical="center"/>
    </xf>
    <xf numFmtId="2" fontId="10" fillId="0" borderId="14" xfId="0" applyNumberFormat="1" applyFont="1" applyBorder="1" applyAlignment="1" applyProtection="1">
      <alignment horizontal="right" vertical="center"/>
    </xf>
    <xf numFmtId="2" fontId="13" fillId="2" borderId="45" xfId="0" applyNumberFormat="1" applyFont="1" applyFill="1" applyBorder="1" applyAlignment="1" applyProtection="1">
      <alignment vertical="center"/>
    </xf>
    <xf numFmtId="0" fontId="14" fillId="0" borderId="17" xfId="0" applyFont="1" applyBorder="1" applyAlignment="1" applyProtection="1">
      <alignment vertical="center"/>
    </xf>
    <xf numFmtId="0" fontId="3" fillId="0" borderId="18" xfId="0" applyFont="1" applyBorder="1" applyAlignment="1" applyProtection="1">
      <alignment vertical="center"/>
    </xf>
    <xf numFmtId="2" fontId="10" fillId="0" borderId="18" xfId="0" applyNumberFormat="1" applyFont="1" applyBorder="1" applyAlignment="1" applyProtection="1">
      <alignment horizontal="right" vertical="center"/>
    </xf>
    <xf numFmtId="0" fontId="2" fillId="0" borderId="41" xfId="0" applyFont="1" applyBorder="1" applyAlignment="1" applyProtection="1">
      <alignment vertical="center"/>
    </xf>
    <xf numFmtId="2" fontId="20" fillId="0" borderId="51" xfId="0" applyNumberFormat="1" applyFont="1" applyBorder="1" applyAlignment="1" applyProtection="1">
      <alignment horizontal="right" vertical="center"/>
    </xf>
    <xf numFmtId="2" fontId="20" fillId="2" borderId="52" xfId="0" applyNumberFormat="1" applyFont="1" applyFill="1" applyBorder="1" applyAlignment="1" applyProtection="1">
      <alignment vertical="center"/>
    </xf>
    <xf numFmtId="0" fontId="10" fillId="0" borderId="6" xfId="0" applyFont="1" applyBorder="1" applyAlignment="1" applyProtection="1">
      <alignment horizontal="center" vertical="center" wrapText="1"/>
    </xf>
    <xf numFmtId="0" fontId="5" fillId="0" borderId="35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23" fillId="0" borderId="7" xfId="0" applyFont="1" applyBorder="1" applyAlignment="1" applyProtection="1">
      <alignment horizontal="center" vertical="center" wrapText="1"/>
      <protection locked="0"/>
    </xf>
    <xf numFmtId="0" fontId="23" fillId="0" borderId="21" xfId="0" applyFont="1" applyBorder="1" applyAlignment="1" applyProtection="1">
      <alignment horizontal="center" vertical="center" wrapText="1"/>
      <protection locked="0"/>
    </xf>
    <xf numFmtId="0" fontId="23" fillId="0" borderId="16" xfId="0" applyFont="1" applyBorder="1" applyAlignment="1" applyProtection="1">
      <alignment horizontal="center" vertical="center" wrapText="1"/>
      <protection locked="0"/>
    </xf>
    <xf numFmtId="0" fontId="23" fillId="0" borderId="23" xfId="0" applyFont="1" applyBorder="1" applyAlignment="1" applyProtection="1">
      <alignment horizontal="center" vertical="center" wrapText="1"/>
      <protection locked="0"/>
    </xf>
    <xf numFmtId="0" fontId="23" fillId="0" borderId="35" xfId="0" applyFont="1" applyBorder="1" applyAlignment="1" applyProtection="1">
      <alignment horizontal="center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0" fontId="3" fillId="0" borderId="31" xfId="0" applyFont="1" applyBorder="1" applyAlignment="1" applyProtection="1">
      <alignment horizontal="justify" vertical="center" wrapText="1"/>
    </xf>
    <xf numFmtId="0" fontId="7" fillId="0" borderId="3" xfId="0" applyFont="1" applyBorder="1" applyAlignment="1" applyProtection="1">
      <alignment horizontal="left" vertical="center"/>
    </xf>
    <xf numFmtId="2" fontId="26" fillId="8" borderId="27" xfId="0" applyNumberFormat="1" applyFont="1" applyFill="1" applyBorder="1" applyAlignment="1" applyProtection="1">
      <alignment horizontal="center" vertical="center"/>
    </xf>
    <xf numFmtId="2" fontId="26" fillId="8" borderId="1" xfId="0" applyNumberFormat="1" applyFont="1" applyFill="1" applyBorder="1" applyAlignment="1" applyProtection="1">
      <alignment horizontal="center" vertical="center"/>
    </xf>
    <xf numFmtId="0" fontId="26" fillId="8" borderId="7" xfId="0" applyFont="1" applyFill="1" applyBorder="1" applyAlignment="1" applyProtection="1">
      <alignment horizontal="center" vertical="center" wrapText="1"/>
    </xf>
    <xf numFmtId="0" fontId="26" fillId="8" borderId="35" xfId="0" applyFont="1" applyFill="1" applyBorder="1" applyAlignment="1" applyProtection="1">
      <alignment horizontal="center" vertical="center" wrapText="1"/>
    </xf>
    <xf numFmtId="0" fontId="26" fillId="8" borderId="21" xfId="0" applyFont="1" applyFill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/>
    </xf>
    <xf numFmtId="0" fontId="12" fillId="2" borderId="37" xfId="0" applyFont="1" applyFill="1" applyBorder="1" applyAlignment="1" applyProtection="1">
      <alignment horizontal="center" vertical="center"/>
    </xf>
    <xf numFmtId="0" fontId="7" fillId="9" borderId="3" xfId="0" applyFont="1" applyFill="1" applyBorder="1" applyAlignment="1" applyProtection="1">
      <alignment horizontal="center" vertical="center" wrapText="1"/>
    </xf>
    <xf numFmtId="0" fontId="7" fillId="9" borderId="7" xfId="0" applyFont="1" applyFill="1" applyBorder="1" applyAlignment="1" applyProtection="1">
      <alignment horizontal="center" vertical="center"/>
    </xf>
    <xf numFmtId="0" fontId="7" fillId="9" borderId="35" xfId="0" applyFont="1" applyFill="1" applyBorder="1" applyAlignment="1" applyProtection="1">
      <alignment horizontal="center" vertical="center"/>
    </xf>
    <xf numFmtId="0" fontId="7" fillId="9" borderId="21" xfId="0" applyFont="1" applyFill="1" applyBorder="1" applyAlignment="1" applyProtection="1">
      <alignment horizontal="center" vertical="center"/>
    </xf>
    <xf numFmtId="0" fontId="5" fillId="6" borderId="3" xfId="0" applyFont="1" applyFill="1" applyBorder="1" applyAlignment="1" applyProtection="1">
      <alignment horizontal="center" vertical="center" wrapText="1"/>
    </xf>
    <xf numFmtId="0" fontId="23" fillId="0" borderId="3" xfId="0" applyFont="1" applyBorder="1" applyAlignment="1" applyProtection="1">
      <alignment horizontal="center" vertical="top" wrapText="1"/>
      <protection locked="0"/>
    </xf>
    <xf numFmtId="0" fontId="7" fillId="5" borderId="3" xfId="0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horizontal="center" vertical="center" wrapText="1"/>
    </xf>
    <xf numFmtId="0" fontId="22" fillId="4" borderId="15" xfId="0" applyFont="1" applyFill="1" applyBorder="1" applyAlignment="1" applyProtection="1">
      <alignment horizontal="center" vertical="center" wrapText="1"/>
    </xf>
    <xf numFmtId="0" fontId="22" fillId="4" borderId="43" xfId="0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/>
    </xf>
    <xf numFmtId="0" fontId="6" fillId="0" borderId="21" xfId="0" applyFont="1" applyBorder="1" applyAlignment="1" applyProtection="1">
      <alignment horizontal="center" vertical="center"/>
    </xf>
    <xf numFmtId="0" fontId="18" fillId="0" borderId="32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/>
    </xf>
    <xf numFmtId="0" fontId="18" fillId="0" borderId="25" xfId="0" applyFont="1" applyBorder="1" applyAlignment="1" applyProtection="1">
      <alignment horizontal="center" vertical="center"/>
    </xf>
    <xf numFmtId="0" fontId="3" fillId="2" borderId="42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left" vertical="center"/>
    </xf>
    <xf numFmtId="0" fontId="5" fillId="0" borderId="18" xfId="0" applyFont="1" applyBorder="1" applyAlignment="1" applyProtection="1">
      <alignment horizontal="left" vertical="center"/>
    </xf>
    <xf numFmtId="0" fontId="9" fillId="4" borderId="3" xfId="0" applyFont="1" applyFill="1" applyBorder="1" applyAlignment="1" applyProtection="1">
      <alignment horizontal="center" vertical="center" wrapText="1"/>
    </xf>
    <xf numFmtId="0" fontId="9" fillId="4" borderId="37" xfId="0" applyFont="1" applyFill="1" applyBorder="1" applyAlignment="1" applyProtection="1">
      <alignment horizontal="center" vertical="center" wrapText="1"/>
    </xf>
    <xf numFmtId="0" fontId="20" fillId="6" borderId="47" xfId="0" applyFont="1" applyFill="1" applyBorder="1" applyAlignment="1" applyProtection="1">
      <alignment horizontal="left" vertical="center"/>
    </xf>
    <xf numFmtId="0" fontId="20" fillId="6" borderId="51" xfId="0" applyFont="1" applyFill="1" applyBorder="1" applyAlignment="1" applyProtection="1">
      <alignment horizontal="left" vertical="center"/>
    </xf>
    <xf numFmtId="0" fontId="9" fillId="4" borderId="7" xfId="0" applyFont="1" applyFill="1" applyBorder="1" applyAlignment="1" applyProtection="1">
      <alignment horizontal="center" vertical="center" wrapText="1"/>
    </xf>
    <xf numFmtId="0" fontId="9" fillId="4" borderId="35" xfId="0" applyFont="1" applyFill="1" applyBorder="1" applyAlignment="1" applyProtection="1">
      <alignment horizontal="center" vertical="center" wrapText="1"/>
    </xf>
    <xf numFmtId="0" fontId="9" fillId="4" borderId="34" xfId="0" applyFont="1" applyFill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7" fillId="3" borderId="3" xfId="0" applyFont="1" applyFill="1" applyBorder="1" applyAlignment="1" applyProtection="1">
      <alignment horizontal="center" vertical="center"/>
    </xf>
    <xf numFmtId="0" fontId="7" fillId="3" borderId="37" xfId="0" applyFont="1" applyFill="1" applyBorder="1" applyAlignment="1" applyProtection="1">
      <alignment horizontal="center" vertical="center"/>
    </xf>
    <xf numFmtId="0" fontId="9" fillId="4" borderId="12" xfId="0" applyFont="1" applyFill="1" applyBorder="1" applyAlignment="1" applyProtection="1">
      <alignment horizontal="center" vertical="center" wrapText="1"/>
    </xf>
    <xf numFmtId="0" fontId="9" fillId="4" borderId="38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/>
    </xf>
    <xf numFmtId="0" fontId="3" fillId="2" borderId="21" xfId="0" applyFont="1" applyFill="1" applyBorder="1" applyAlignment="1" applyProtection="1">
      <alignment horizontal="center" vertical="center"/>
    </xf>
    <xf numFmtId="0" fontId="30" fillId="0" borderId="33" xfId="0" applyFont="1" applyBorder="1" applyAlignment="1" applyProtection="1">
      <alignment horizontal="center" vertical="center" wrapText="1"/>
      <protection locked="0"/>
    </xf>
    <xf numFmtId="0" fontId="30" fillId="0" borderId="35" xfId="0" applyFont="1" applyBorder="1" applyAlignment="1" applyProtection="1">
      <alignment horizontal="center" vertical="center" wrapText="1"/>
      <protection locked="0"/>
    </xf>
    <xf numFmtId="0" fontId="30" fillId="0" borderId="34" xfId="0" applyFont="1" applyBorder="1" applyAlignment="1" applyProtection="1">
      <alignment horizontal="center" vertical="center" wrapText="1"/>
      <protection locked="0"/>
    </xf>
    <xf numFmtId="0" fontId="30" fillId="0" borderId="3" xfId="0" applyFont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left" vertical="center"/>
    </xf>
  </cellXfs>
  <cellStyles count="4">
    <cellStyle name="Euro" xfId="2"/>
    <cellStyle name="Normal" xfId="0" builtinId="0"/>
    <cellStyle name="Normal 3" xfId="3"/>
    <cellStyle name="Porcentual" xfId="1" builtinId="5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DDDDD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C0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162"/>
  <sheetViews>
    <sheetView showGridLines="0" tabSelected="1" topLeftCell="A19" zoomScaleNormal="100" workbookViewId="0">
      <selection activeCell="B86" sqref="B86:E86"/>
    </sheetView>
  </sheetViews>
  <sheetFormatPr baseColWidth="10" defaultColWidth="11.42578125" defaultRowHeight="12.75"/>
  <cols>
    <col min="1" max="1" width="3.85546875" style="1" customWidth="1"/>
    <col min="2" max="2" width="19.140625" style="2" customWidth="1"/>
    <col min="3" max="3" width="15.5703125" style="2" customWidth="1"/>
    <col min="4" max="4" width="14.28515625" style="2" customWidth="1"/>
    <col min="5" max="5" width="8.85546875" style="2" customWidth="1"/>
    <col min="6" max="6" width="9.28515625" style="2" customWidth="1"/>
    <col min="7" max="7" width="8.140625" style="2" customWidth="1"/>
    <col min="8" max="8" width="6.7109375" style="3" customWidth="1"/>
    <col min="9" max="9" width="6.42578125" style="4" customWidth="1"/>
    <col min="10" max="10" width="5.42578125" style="5" customWidth="1"/>
    <col min="11" max="11" width="3.5703125" style="5" customWidth="1"/>
    <col min="12" max="12" width="12.28515625" style="2" hidden="1" customWidth="1"/>
    <col min="13" max="13" width="39" style="2" hidden="1" customWidth="1"/>
    <col min="14" max="14" width="32" style="2" hidden="1" customWidth="1"/>
    <col min="15" max="19" width="0" style="2" hidden="1" customWidth="1"/>
    <col min="20" max="22" width="11.42578125" style="2"/>
    <col min="23" max="1024" width="11.42578125" style="1"/>
  </cols>
  <sheetData>
    <row r="1" spans="1:22" ht="10.9" customHeight="1">
      <c r="A1" s="110"/>
      <c r="B1" s="111"/>
      <c r="C1" s="111"/>
      <c r="D1" s="111"/>
      <c r="E1" s="111"/>
      <c r="F1" s="111"/>
      <c r="G1" s="111"/>
      <c r="H1" s="112"/>
      <c r="I1" s="113"/>
      <c r="J1" s="114"/>
      <c r="K1" s="115"/>
    </row>
    <row r="2" spans="1:22" ht="43.5" customHeight="1">
      <c r="A2" s="116"/>
      <c r="B2" s="151" t="s">
        <v>46</v>
      </c>
      <c r="C2" s="223" t="s">
        <v>47</v>
      </c>
      <c r="D2" s="224"/>
      <c r="E2" s="224"/>
      <c r="F2" s="225"/>
      <c r="G2" s="152" t="s">
        <v>0</v>
      </c>
      <c r="H2" s="226" t="s">
        <v>45</v>
      </c>
      <c r="I2" s="226"/>
      <c r="J2" s="89"/>
      <c r="K2" s="117"/>
    </row>
    <row r="3" spans="1:22" ht="12" customHeight="1" thickBot="1">
      <c r="A3" s="116"/>
      <c r="B3" s="39"/>
      <c r="C3" s="39"/>
      <c r="D3" s="39"/>
      <c r="E3" s="39"/>
      <c r="F3" s="39"/>
      <c r="G3" s="39"/>
      <c r="H3" s="59"/>
      <c r="I3" s="57"/>
      <c r="J3" s="89"/>
      <c r="K3" s="117"/>
    </row>
    <row r="4" spans="1:22">
      <c r="A4" s="116"/>
      <c r="B4" s="7" t="s">
        <v>1</v>
      </c>
      <c r="C4" s="8"/>
      <c r="D4" s="8"/>
      <c r="E4" s="8"/>
      <c r="F4" s="227"/>
      <c r="G4" s="227"/>
      <c r="H4" s="59"/>
      <c r="I4" s="57"/>
      <c r="J4" s="89"/>
      <c r="K4" s="117"/>
    </row>
    <row r="5" spans="1:22">
      <c r="A5" s="116"/>
      <c r="B5" s="9" t="s">
        <v>2</v>
      </c>
      <c r="C5" s="10" t="s">
        <v>3</v>
      </c>
      <c r="D5" s="228" t="s">
        <v>4</v>
      </c>
      <c r="E5" s="228"/>
      <c r="F5" s="199" t="s">
        <v>5</v>
      </c>
      <c r="G5" s="199"/>
      <c r="H5" s="59"/>
      <c r="I5" s="57"/>
      <c r="J5" s="89"/>
      <c r="K5" s="117"/>
    </row>
    <row r="6" spans="1:22" ht="15" customHeight="1" thickBot="1">
      <c r="A6" s="116"/>
      <c r="B6" s="11"/>
      <c r="C6" s="12"/>
      <c r="D6" s="215"/>
      <c r="E6" s="215"/>
      <c r="F6" s="216"/>
      <c r="G6" s="216"/>
      <c r="H6" s="59"/>
      <c r="I6" s="57"/>
      <c r="J6" s="89"/>
      <c r="K6" s="117"/>
    </row>
    <row r="7" spans="1:22" ht="12" customHeight="1" thickBot="1">
      <c r="A7" s="116"/>
      <c r="B7" s="39"/>
      <c r="C7" s="39"/>
      <c r="D7" s="39"/>
      <c r="E7" s="39"/>
      <c r="F7" s="39"/>
      <c r="G7" s="39"/>
      <c r="H7" s="59"/>
      <c r="I7" s="57"/>
      <c r="J7" s="89"/>
      <c r="K7" s="117"/>
    </row>
    <row r="8" spans="1:22">
      <c r="A8" s="116"/>
      <c r="B8" s="13" t="s">
        <v>6</v>
      </c>
      <c r="C8" s="8"/>
      <c r="D8" s="8"/>
      <c r="E8" s="8"/>
      <c r="F8" s="14"/>
      <c r="G8" s="39"/>
      <c r="H8" s="59"/>
      <c r="I8" s="57"/>
      <c r="J8" s="89"/>
      <c r="K8" s="117"/>
    </row>
    <row r="9" spans="1:22" s="15" customFormat="1" ht="15">
      <c r="A9" s="116"/>
      <c r="B9" s="217" t="s">
        <v>49</v>
      </c>
      <c r="C9" s="217"/>
      <c r="D9" s="217"/>
      <c r="E9" s="217"/>
      <c r="F9" s="217"/>
      <c r="G9" s="217"/>
      <c r="H9" s="217"/>
      <c r="I9" s="217"/>
      <c r="J9" s="217"/>
      <c r="K9" s="218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27.6" customHeight="1" thickBot="1">
      <c r="A10" s="116"/>
      <c r="B10" s="219" t="s">
        <v>50</v>
      </c>
      <c r="C10" s="219"/>
      <c r="D10" s="219"/>
      <c r="E10" s="219"/>
      <c r="F10" s="219"/>
      <c r="G10" s="219"/>
      <c r="H10" s="219"/>
      <c r="I10" s="219"/>
      <c r="J10" s="219"/>
      <c r="K10" s="220"/>
    </row>
    <row r="11" spans="1:22" ht="29.25" customHeight="1" thickBot="1">
      <c r="A11" s="16" t="s">
        <v>7</v>
      </c>
      <c r="B11" s="105" t="s">
        <v>8</v>
      </c>
      <c r="C11" s="105" t="s">
        <v>9</v>
      </c>
      <c r="D11" s="105" t="s">
        <v>10</v>
      </c>
      <c r="E11" s="17" t="s">
        <v>11</v>
      </c>
      <c r="F11" s="105" t="s">
        <v>12</v>
      </c>
      <c r="G11" s="105" t="s">
        <v>13</v>
      </c>
      <c r="H11" s="18" t="s">
        <v>14</v>
      </c>
      <c r="I11" s="19" t="s">
        <v>15</v>
      </c>
      <c r="J11" s="20" t="s">
        <v>16</v>
      </c>
      <c r="K11" s="118" t="s">
        <v>17</v>
      </c>
      <c r="L11" s="21"/>
    </row>
    <row r="12" spans="1:22" ht="15" customHeight="1">
      <c r="A12" s="119"/>
      <c r="B12" s="26"/>
      <c r="C12" s="26"/>
      <c r="D12" s="26"/>
      <c r="E12" s="27"/>
      <c r="F12" s="28"/>
      <c r="G12" s="29"/>
      <c r="H12" s="23">
        <f t="shared" ref="H12:H26" si="0">((((G12-F12+1)))*E12)</f>
        <v>0</v>
      </c>
      <c r="I12" s="30"/>
      <c r="J12" s="31"/>
      <c r="K12" s="120"/>
      <c r="L12" s="21"/>
    </row>
    <row r="13" spans="1:22" ht="15" customHeight="1">
      <c r="A13" s="119"/>
      <c r="B13" s="26"/>
      <c r="C13" s="26"/>
      <c r="D13" s="26"/>
      <c r="E13" s="27"/>
      <c r="F13" s="28"/>
      <c r="G13" s="29"/>
      <c r="H13" s="23">
        <f t="shared" si="0"/>
        <v>0</v>
      </c>
      <c r="I13" s="30"/>
      <c r="J13" s="31"/>
      <c r="K13" s="120"/>
      <c r="L13" s="21"/>
    </row>
    <row r="14" spans="1:22" ht="15" customHeight="1">
      <c r="A14" s="119"/>
      <c r="B14" s="26"/>
      <c r="C14" s="26"/>
      <c r="D14" s="26"/>
      <c r="E14" s="27"/>
      <c r="F14" s="28"/>
      <c r="G14" s="29"/>
      <c r="H14" s="23">
        <f t="shared" si="0"/>
        <v>0</v>
      </c>
      <c r="I14" s="30"/>
      <c r="J14" s="31"/>
      <c r="K14" s="120"/>
      <c r="L14" s="21"/>
    </row>
    <row r="15" spans="1:22" ht="15" customHeight="1">
      <c r="A15" s="119"/>
      <c r="B15" s="26"/>
      <c r="C15" s="26"/>
      <c r="D15" s="26"/>
      <c r="E15" s="27"/>
      <c r="F15" s="28"/>
      <c r="G15" s="29"/>
      <c r="H15" s="23">
        <f t="shared" si="0"/>
        <v>0</v>
      </c>
      <c r="I15" s="30"/>
      <c r="J15" s="31"/>
      <c r="K15" s="120"/>
      <c r="L15" s="21"/>
    </row>
    <row r="16" spans="1:22" ht="15" customHeight="1">
      <c r="A16" s="119"/>
      <c r="B16" s="26"/>
      <c r="C16" s="26"/>
      <c r="D16" s="26"/>
      <c r="E16" s="27"/>
      <c r="F16" s="28"/>
      <c r="G16" s="29"/>
      <c r="H16" s="23">
        <f t="shared" si="0"/>
        <v>0</v>
      </c>
      <c r="I16" s="30"/>
      <c r="J16" s="31"/>
      <c r="K16" s="120"/>
      <c r="L16" s="21"/>
    </row>
    <row r="17" spans="1:22" ht="15" customHeight="1">
      <c r="A17" s="119"/>
      <c r="B17" s="26"/>
      <c r="C17" s="26"/>
      <c r="D17" s="26"/>
      <c r="E17" s="27"/>
      <c r="F17" s="28"/>
      <c r="G17" s="29"/>
      <c r="H17" s="32">
        <f t="shared" si="0"/>
        <v>0</v>
      </c>
      <c r="I17" s="30"/>
      <c r="J17" s="31"/>
      <c r="K17" s="120"/>
    </row>
    <row r="18" spans="1:22" ht="15" customHeight="1">
      <c r="A18" s="119"/>
      <c r="B18" s="26"/>
      <c r="C18" s="26"/>
      <c r="D18" s="26"/>
      <c r="E18" s="27"/>
      <c r="F18" s="28"/>
      <c r="G18" s="29"/>
      <c r="H18" s="32">
        <f t="shared" si="0"/>
        <v>0</v>
      </c>
      <c r="I18" s="33"/>
      <c r="J18" s="31"/>
      <c r="K18" s="120"/>
    </row>
    <row r="19" spans="1:22" ht="15" customHeight="1">
      <c r="A19" s="119"/>
      <c r="B19" s="26"/>
      <c r="C19" s="26"/>
      <c r="D19" s="26"/>
      <c r="E19" s="27"/>
      <c r="F19" s="28"/>
      <c r="G19" s="29"/>
      <c r="H19" s="32">
        <f t="shared" si="0"/>
        <v>0</v>
      </c>
      <c r="I19" s="33"/>
      <c r="J19" s="31"/>
      <c r="K19" s="120"/>
    </row>
    <row r="20" spans="1:22" ht="15" customHeight="1">
      <c r="A20" s="119"/>
      <c r="B20" s="26"/>
      <c r="C20" s="26"/>
      <c r="D20" s="26"/>
      <c r="E20" s="27"/>
      <c r="F20" s="28"/>
      <c r="G20" s="29"/>
      <c r="H20" s="32">
        <f t="shared" si="0"/>
        <v>0</v>
      </c>
      <c r="I20" s="33"/>
      <c r="J20" s="31"/>
      <c r="K20" s="120"/>
    </row>
    <row r="21" spans="1:22" ht="15" customHeight="1">
      <c r="A21" s="119"/>
      <c r="B21" s="26"/>
      <c r="C21" s="26"/>
      <c r="D21" s="26"/>
      <c r="E21" s="27"/>
      <c r="F21" s="28"/>
      <c r="G21" s="29"/>
      <c r="H21" s="32">
        <f t="shared" si="0"/>
        <v>0</v>
      </c>
      <c r="I21" s="33"/>
      <c r="J21" s="31"/>
      <c r="K21" s="120"/>
    </row>
    <row r="22" spans="1:22" ht="15" customHeight="1">
      <c r="A22" s="119"/>
      <c r="B22" s="26"/>
      <c r="C22" s="26"/>
      <c r="D22" s="26"/>
      <c r="E22" s="27"/>
      <c r="F22" s="28"/>
      <c r="G22" s="29"/>
      <c r="H22" s="32">
        <f t="shared" si="0"/>
        <v>0</v>
      </c>
      <c r="I22" s="33"/>
      <c r="J22" s="31"/>
      <c r="K22" s="120"/>
    </row>
    <row r="23" spans="1:22" ht="15" customHeight="1">
      <c r="A23" s="119"/>
      <c r="B23" s="26"/>
      <c r="C23" s="26"/>
      <c r="D23" s="26"/>
      <c r="E23" s="27"/>
      <c r="F23" s="28"/>
      <c r="G23" s="29"/>
      <c r="H23" s="32">
        <f t="shared" si="0"/>
        <v>0</v>
      </c>
      <c r="I23" s="33"/>
      <c r="J23" s="31"/>
      <c r="K23" s="120"/>
    </row>
    <row r="24" spans="1:22" ht="15" customHeight="1">
      <c r="A24" s="119"/>
      <c r="B24" s="26"/>
      <c r="C24" s="26"/>
      <c r="D24" s="26"/>
      <c r="E24" s="27"/>
      <c r="F24" s="28"/>
      <c r="G24" s="29"/>
      <c r="H24" s="32">
        <f t="shared" si="0"/>
        <v>0</v>
      </c>
      <c r="I24" s="33"/>
      <c r="J24" s="31"/>
      <c r="K24" s="120"/>
    </row>
    <row r="25" spans="1:22" ht="15" customHeight="1">
      <c r="A25" s="119"/>
      <c r="B25" s="26"/>
      <c r="C25" s="26"/>
      <c r="D25" s="26"/>
      <c r="E25" s="27"/>
      <c r="F25" s="28"/>
      <c r="G25" s="29"/>
      <c r="H25" s="32">
        <f t="shared" si="0"/>
        <v>0</v>
      </c>
      <c r="I25" s="33"/>
      <c r="J25" s="31"/>
      <c r="K25" s="120"/>
    </row>
    <row r="26" spans="1:22" ht="15" customHeight="1">
      <c r="A26" s="119"/>
      <c r="B26" s="26"/>
      <c r="C26" s="26"/>
      <c r="D26" s="26"/>
      <c r="E26" s="27"/>
      <c r="F26" s="28"/>
      <c r="G26" s="29"/>
      <c r="H26" s="32">
        <f t="shared" si="0"/>
        <v>0</v>
      </c>
      <c r="I26" s="33"/>
      <c r="J26" s="31"/>
      <c r="K26" s="120"/>
    </row>
    <row r="27" spans="1:22" ht="15" customHeight="1">
      <c r="A27" s="221" t="s">
        <v>18</v>
      </c>
      <c r="B27" s="222"/>
      <c r="C27" s="222"/>
      <c r="D27" s="222"/>
      <c r="E27" s="222"/>
      <c r="F27" s="222"/>
      <c r="G27" s="222"/>
      <c r="H27" s="34">
        <f>SUM(H12:H26)</f>
        <v>0</v>
      </c>
      <c r="I27" s="35" t="str">
        <f>IF(H27&gt;=30,H27/30,"0")</f>
        <v>0</v>
      </c>
      <c r="J27" s="36">
        <f>IF(I27&lt;1,"0",(ROUNDDOWN(I27,0))*0.08)</f>
        <v>0</v>
      </c>
      <c r="K27" s="121"/>
    </row>
    <row r="28" spans="1:22" s="15" customFormat="1" ht="15" customHeight="1">
      <c r="A28" s="122"/>
      <c r="B28" s="37"/>
      <c r="C28" s="37"/>
      <c r="D28" s="37"/>
      <c r="E28" s="37"/>
      <c r="F28" s="37"/>
      <c r="G28" s="206" t="s">
        <v>19</v>
      </c>
      <c r="H28" s="206"/>
      <c r="I28" s="206"/>
      <c r="J28" s="163">
        <f>IF(SUM(J12:J27)&gt;10,"10,00",SUM(J12:J27))</f>
        <v>0</v>
      </c>
      <c r="K28" s="164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s="15" customFormat="1" ht="13.5" customHeight="1">
      <c r="A29" s="116"/>
      <c r="B29" s="165" t="s">
        <v>20</v>
      </c>
      <c r="C29" s="166"/>
      <c r="D29" s="166"/>
      <c r="E29" s="166"/>
      <c r="F29" s="166"/>
      <c r="G29" s="207"/>
      <c r="H29" s="207"/>
      <c r="I29" s="207"/>
      <c r="J29" s="167"/>
      <c r="K29" s="41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s="15" customFormat="1" ht="13.15" customHeight="1">
      <c r="A30" s="116"/>
      <c r="B30" s="38" t="s">
        <v>21</v>
      </c>
      <c r="C30" s="39"/>
      <c r="D30" s="39"/>
      <c r="E30" s="39"/>
      <c r="F30" s="39"/>
      <c r="G30" s="106"/>
      <c r="H30" s="106"/>
      <c r="I30" s="106"/>
      <c r="J30" s="40"/>
      <c r="K30" s="4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s="15" customFormat="1" ht="12.6" customHeight="1">
      <c r="A31" s="116"/>
      <c r="B31" s="43" t="s">
        <v>22</v>
      </c>
      <c r="C31" s="44"/>
      <c r="D31" s="44"/>
      <c r="E31" s="44"/>
      <c r="F31" s="44"/>
      <c r="G31" s="45"/>
      <c r="H31" s="45"/>
      <c r="I31" s="45"/>
      <c r="J31" s="46"/>
      <c r="K31" s="47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s="15" customFormat="1" ht="26.45" customHeight="1" thickBot="1">
      <c r="A32" s="116"/>
      <c r="B32" s="212" t="s">
        <v>51</v>
      </c>
      <c r="C32" s="213"/>
      <c r="D32" s="213"/>
      <c r="E32" s="213"/>
      <c r="F32" s="213"/>
      <c r="G32" s="213"/>
      <c r="H32" s="213"/>
      <c r="I32" s="213"/>
      <c r="J32" s="213"/>
      <c r="K32" s="214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s="15" customFormat="1" ht="26.45" customHeight="1" thickBot="1">
      <c r="A33" s="16" t="s">
        <v>7</v>
      </c>
      <c r="B33" s="105" t="s">
        <v>8</v>
      </c>
      <c r="C33" s="105" t="s">
        <v>9</v>
      </c>
      <c r="D33" s="105" t="s">
        <v>10</v>
      </c>
      <c r="E33" s="17" t="s">
        <v>11</v>
      </c>
      <c r="F33" s="105" t="s">
        <v>12</v>
      </c>
      <c r="G33" s="105" t="s">
        <v>13</v>
      </c>
      <c r="H33" s="18" t="s">
        <v>14</v>
      </c>
      <c r="I33" s="19" t="s">
        <v>15</v>
      </c>
      <c r="J33" s="20" t="s">
        <v>16</v>
      </c>
      <c r="K33" s="124" t="s">
        <v>17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s="15" customFormat="1" ht="15" customHeight="1">
      <c r="A34" s="125"/>
      <c r="B34" s="26"/>
      <c r="C34" s="26"/>
      <c r="D34" s="26"/>
      <c r="E34" s="27"/>
      <c r="F34" s="28"/>
      <c r="G34" s="29"/>
      <c r="H34" s="23">
        <f t="shared" ref="H34:H48" si="1">((((G34-F34+1)))*E34)</f>
        <v>0</v>
      </c>
      <c r="I34" s="24"/>
      <c r="J34" s="25"/>
      <c r="K34" s="120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s="15" customFormat="1" ht="15" customHeight="1">
      <c r="A35" s="125"/>
      <c r="B35" s="26"/>
      <c r="C35" s="26"/>
      <c r="D35" s="26"/>
      <c r="E35" s="22"/>
      <c r="F35" s="28"/>
      <c r="G35" s="29"/>
      <c r="H35" s="23">
        <f t="shared" si="1"/>
        <v>0</v>
      </c>
      <c r="I35" s="30"/>
      <c r="J35" s="31"/>
      <c r="K35" s="120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s="15" customFormat="1" ht="15" customHeight="1">
      <c r="A36" s="125"/>
      <c r="B36" s="26"/>
      <c r="C36" s="26"/>
      <c r="D36" s="26"/>
      <c r="E36" s="22"/>
      <c r="F36" s="28"/>
      <c r="G36" s="29"/>
      <c r="H36" s="23">
        <f t="shared" si="1"/>
        <v>0</v>
      </c>
      <c r="I36" s="30"/>
      <c r="J36" s="31"/>
      <c r="K36" s="120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s="15" customFormat="1" ht="15" customHeight="1">
      <c r="A37" s="125"/>
      <c r="B37" s="26"/>
      <c r="C37" s="26"/>
      <c r="D37" s="26"/>
      <c r="E37" s="22"/>
      <c r="F37" s="28"/>
      <c r="G37" s="29"/>
      <c r="H37" s="23">
        <f t="shared" si="1"/>
        <v>0</v>
      </c>
      <c r="I37" s="30"/>
      <c r="J37" s="31"/>
      <c r="K37" s="120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s="15" customFormat="1" ht="15" customHeight="1">
      <c r="A38" s="125"/>
      <c r="B38" s="26"/>
      <c r="C38" s="26"/>
      <c r="D38" s="26"/>
      <c r="E38" s="22"/>
      <c r="F38" s="28"/>
      <c r="G38" s="29"/>
      <c r="H38" s="23">
        <f t="shared" si="1"/>
        <v>0</v>
      </c>
      <c r="I38" s="30"/>
      <c r="J38" s="31"/>
      <c r="K38" s="120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s="15" customFormat="1" ht="15" customHeight="1">
      <c r="A39" s="125"/>
      <c r="B39" s="26"/>
      <c r="C39" s="26"/>
      <c r="D39" s="26"/>
      <c r="E39" s="22"/>
      <c r="F39" s="28"/>
      <c r="G39" s="29"/>
      <c r="H39" s="23">
        <f t="shared" si="1"/>
        <v>0</v>
      </c>
      <c r="I39" s="30"/>
      <c r="J39" s="31"/>
      <c r="K39" s="120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s="15" customFormat="1" ht="15" customHeight="1">
      <c r="A40" s="125"/>
      <c r="B40" s="26"/>
      <c r="C40" s="26"/>
      <c r="D40" s="26"/>
      <c r="E40" s="22"/>
      <c r="F40" s="28"/>
      <c r="G40" s="29"/>
      <c r="H40" s="23">
        <f t="shared" si="1"/>
        <v>0</v>
      </c>
      <c r="I40" s="30"/>
      <c r="J40" s="31"/>
      <c r="K40" s="120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s="15" customFormat="1" ht="15" customHeight="1">
      <c r="A41" s="125"/>
      <c r="B41" s="26"/>
      <c r="C41" s="26"/>
      <c r="D41" s="26"/>
      <c r="E41" s="22"/>
      <c r="F41" s="28"/>
      <c r="G41" s="29"/>
      <c r="H41" s="23">
        <f t="shared" si="1"/>
        <v>0</v>
      </c>
      <c r="I41" s="30"/>
      <c r="J41" s="31"/>
      <c r="K41" s="120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s="15" customFormat="1" ht="15" customHeight="1">
      <c r="A42" s="125"/>
      <c r="B42" s="26"/>
      <c r="C42" s="26"/>
      <c r="D42" s="26"/>
      <c r="E42" s="22"/>
      <c r="F42" s="28"/>
      <c r="G42" s="29"/>
      <c r="H42" s="23">
        <f t="shared" si="1"/>
        <v>0</v>
      </c>
      <c r="I42" s="30"/>
      <c r="J42" s="31"/>
      <c r="K42" s="120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s="15" customFormat="1" ht="15" customHeight="1">
      <c r="A43" s="125"/>
      <c r="B43" s="26"/>
      <c r="C43" s="26"/>
      <c r="D43" s="26"/>
      <c r="E43" s="22"/>
      <c r="F43" s="28"/>
      <c r="G43" s="29"/>
      <c r="H43" s="23">
        <f t="shared" si="1"/>
        <v>0</v>
      </c>
      <c r="I43" s="30"/>
      <c r="J43" s="31"/>
      <c r="K43" s="120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s="15" customFormat="1" ht="15" customHeight="1">
      <c r="A44" s="125"/>
      <c r="B44" s="26"/>
      <c r="C44" s="26"/>
      <c r="D44" s="26"/>
      <c r="E44" s="22"/>
      <c r="F44" s="28"/>
      <c r="G44" s="29"/>
      <c r="H44" s="23">
        <f t="shared" si="1"/>
        <v>0</v>
      </c>
      <c r="I44" s="30"/>
      <c r="J44" s="31"/>
      <c r="K44" s="120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s="15" customFormat="1" ht="15" customHeight="1">
      <c r="A45" s="125"/>
      <c r="B45" s="26"/>
      <c r="C45" s="26"/>
      <c r="D45" s="26"/>
      <c r="E45" s="22"/>
      <c r="F45" s="28"/>
      <c r="G45" s="29"/>
      <c r="H45" s="23">
        <f t="shared" si="1"/>
        <v>0</v>
      </c>
      <c r="I45" s="30"/>
      <c r="J45" s="31"/>
      <c r="K45" s="120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s="15" customFormat="1" ht="15" customHeight="1">
      <c r="A46" s="125"/>
      <c r="B46" s="26"/>
      <c r="C46" s="26"/>
      <c r="D46" s="26"/>
      <c r="E46" s="22"/>
      <c r="F46" s="28"/>
      <c r="G46" s="29"/>
      <c r="H46" s="23">
        <f t="shared" si="1"/>
        <v>0</v>
      </c>
      <c r="I46" s="30"/>
      <c r="J46" s="31"/>
      <c r="K46" s="120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s="15" customFormat="1" ht="15" customHeight="1">
      <c r="A47" s="125"/>
      <c r="B47" s="26"/>
      <c r="C47" s="26"/>
      <c r="D47" s="26"/>
      <c r="E47" s="22"/>
      <c r="F47" s="28"/>
      <c r="G47" s="29"/>
      <c r="H47" s="23">
        <f t="shared" si="1"/>
        <v>0</v>
      </c>
      <c r="I47" s="30"/>
      <c r="J47" s="31"/>
      <c r="K47" s="120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s="15" customFormat="1" ht="15" customHeight="1">
      <c r="A48" s="125"/>
      <c r="B48" s="26"/>
      <c r="C48" s="26"/>
      <c r="D48" s="26"/>
      <c r="E48" s="22"/>
      <c r="F48" s="28"/>
      <c r="G48" s="29"/>
      <c r="H48" s="23">
        <f t="shared" si="1"/>
        <v>0</v>
      </c>
      <c r="I48" s="30"/>
      <c r="J48" s="31"/>
      <c r="K48" s="120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s="15" customFormat="1" ht="15" customHeight="1">
      <c r="A49" s="204" t="s">
        <v>18</v>
      </c>
      <c r="B49" s="205"/>
      <c r="C49" s="205"/>
      <c r="D49" s="205"/>
      <c r="E49" s="205"/>
      <c r="F49" s="205"/>
      <c r="G49" s="205"/>
      <c r="H49" s="34">
        <f>SUM(H34:H48)</f>
        <v>0</v>
      </c>
      <c r="I49" s="50" t="str">
        <f>IF(H49&gt;=30,H49/30,"0")</f>
        <v>0</v>
      </c>
      <c r="J49" s="51">
        <f>IF(I49&lt;1,"0",(ROUNDDOWN(I49,0))*0.07)</f>
        <v>0</v>
      </c>
      <c r="K49" s="126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 s="15" customFormat="1" ht="15" customHeight="1">
      <c r="A50" s="122"/>
      <c r="B50" s="37"/>
      <c r="C50" s="37"/>
      <c r="D50" s="37"/>
      <c r="E50" s="37"/>
      <c r="F50" s="37"/>
      <c r="G50" s="206" t="s">
        <v>19</v>
      </c>
      <c r="H50" s="206"/>
      <c r="I50" s="206"/>
      <c r="J50" s="163">
        <f>IF(SUM(J34:J49)&gt;10,"10,00",SUM(J34:J49))</f>
        <v>0</v>
      </c>
      <c r="K50" s="164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 s="15" customFormat="1" ht="17.25" customHeight="1">
      <c r="A51" s="116"/>
      <c r="B51" s="165" t="s">
        <v>20</v>
      </c>
      <c r="C51" s="166"/>
      <c r="D51" s="166"/>
      <c r="E51" s="166"/>
      <c r="F51" s="166"/>
      <c r="G51" s="207"/>
      <c r="H51" s="207"/>
      <c r="I51" s="207"/>
      <c r="J51" s="167"/>
      <c r="K51" s="41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 s="15" customFormat="1" ht="17.25" customHeight="1">
      <c r="A52" s="116"/>
      <c r="B52" s="38" t="s">
        <v>23</v>
      </c>
      <c r="C52" s="39"/>
      <c r="D52" s="39"/>
      <c r="E52" s="39"/>
      <c r="F52" s="39"/>
      <c r="G52" s="106"/>
      <c r="H52" s="106"/>
      <c r="I52" s="106"/>
      <c r="J52" s="40"/>
      <c r="K52" s="4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 s="15" customFormat="1" ht="17.25" customHeight="1">
      <c r="A53" s="168"/>
      <c r="B53" s="43" t="s">
        <v>24</v>
      </c>
      <c r="C53" s="44"/>
      <c r="D53" s="44"/>
      <c r="E53" s="44"/>
      <c r="F53" s="44"/>
      <c r="G53" s="45"/>
      <c r="H53" s="45"/>
      <c r="I53" s="45"/>
      <c r="J53" s="46"/>
      <c r="K53" s="47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 s="15" customFormat="1" ht="33" customHeight="1" thickBot="1">
      <c r="A54" s="153"/>
      <c r="B54" s="208" t="s">
        <v>52</v>
      </c>
      <c r="C54" s="208"/>
      <c r="D54" s="208"/>
      <c r="E54" s="208"/>
      <c r="F54" s="208"/>
      <c r="G54" s="208"/>
      <c r="H54" s="208"/>
      <c r="I54" s="208"/>
      <c r="J54" s="208"/>
      <c r="K54" s="209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2" s="15" customFormat="1" ht="23.25" thickBot="1">
      <c r="A55" s="16" t="s">
        <v>7</v>
      </c>
      <c r="B55" s="105" t="s">
        <v>8</v>
      </c>
      <c r="C55" s="105" t="s">
        <v>9</v>
      </c>
      <c r="D55" s="105" t="s">
        <v>10</v>
      </c>
      <c r="E55" s="17" t="s">
        <v>11</v>
      </c>
      <c r="F55" s="105" t="s">
        <v>12</v>
      </c>
      <c r="G55" s="105" t="s">
        <v>13</v>
      </c>
      <c r="H55" s="18" t="s">
        <v>14</v>
      </c>
      <c r="I55" s="19" t="s">
        <v>15</v>
      </c>
      <c r="J55" s="20" t="s">
        <v>16</v>
      </c>
      <c r="K55" s="124" t="s">
        <v>17</v>
      </c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2" s="15" customFormat="1" ht="17.25" customHeight="1">
      <c r="A56" s="125"/>
      <c r="B56" s="26"/>
      <c r="C56" s="26"/>
      <c r="D56" s="26"/>
      <c r="E56" s="27"/>
      <c r="F56" s="28"/>
      <c r="G56" s="29"/>
      <c r="H56" s="23">
        <f t="shared" ref="H56:H75" si="2">((((G56-F56+1)))*E56)</f>
        <v>0</v>
      </c>
      <c r="I56" s="24"/>
      <c r="J56" s="25"/>
      <c r="K56" s="120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1:22" s="15" customFormat="1" ht="17.25" customHeight="1">
      <c r="A57" s="125"/>
      <c r="B57" s="26"/>
      <c r="C57" s="26"/>
      <c r="D57" s="26"/>
      <c r="E57" s="22"/>
      <c r="F57" s="28"/>
      <c r="G57" s="29"/>
      <c r="H57" s="23">
        <f t="shared" si="2"/>
        <v>0</v>
      </c>
      <c r="I57" s="30"/>
      <c r="J57" s="31"/>
      <c r="K57" s="120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2" s="15" customFormat="1" ht="17.25" customHeight="1">
      <c r="A58" s="125"/>
      <c r="B58" s="26"/>
      <c r="C58" s="26"/>
      <c r="D58" s="26"/>
      <c r="E58" s="22"/>
      <c r="F58" s="28"/>
      <c r="G58" s="29"/>
      <c r="H58" s="23">
        <f t="shared" si="2"/>
        <v>0</v>
      </c>
      <c r="I58" s="30"/>
      <c r="J58" s="31"/>
      <c r="K58" s="120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 s="15" customFormat="1" ht="17.25" customHeight="1">
      <c r="A59" s="125"/>
      <c r="B59" s="26"/>
      <c r="C59" s="26"/>
      <c r="D59" s="26"/>
      <c r="E59" s="22"/>
      <c r="F59" s="28"/>
      <c r="G59" s="29"/>
      <c r="H59" s="23">
        <f t="shared" si="2"/>
        <v>0</v>
      </c>
      <c r="I59" s="30"/>
      <c r="J59" s="31"/>
      <c r="K59" s="120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2" s="15" customFormat="1" ht="17.25" customHeight="1">
      <c r="A60" s="125"/>
      <c r="B60" s="26"/>
      <c r="C60" s="26"/>
      <c r="D60" s="26"/>
      <c r="E60" s="22"/>
      <c r="F60" s="28"/>
      <c r="G60" s="29"/>
      <c r="H60" s="23">
        <f t="shared" si="2"/>
        <v>0</v>
      </c>
      <c r="I60" s="30"/>
      <c r="J60" s="31"/>
      <c r="K60" s="120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1:22" s="15" customFormat="1" ht="17.25" customHeight="1">
      <c r="A61" s="125"/>
      <c r="B61" s="26"/>
      <c r="C61" s="26"/>
      <c r="D61" s="26"/>
      <c r="E61" s="22"/>
      <c r="F61" s="28"/>
      <c r="G61" s="29"/>
      <c r="H61" s="23">
        <f t="shared" si="2"/>
        <v>0</v>
      </c>
      <c r="I61" s="30"/>
      <c r="J61" s="31"/>
      <c r="K61" s="120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1:22" s="15" customFormat="1" ht="17.25" customHeight="1">
      <c r="A62" s="125"/>
      <c r="B62" s="26"/>
      <c r="C62" s="26"/>
      <c r="D62" s="26"/>
      <c r="E62" s="22"/>
      <c r="F62" s="28"/>
      <c r="G62" s="29"/>
      <c r="H62" s="23">
        <f t="shared" si="2"/>
        <v>0</v>
      </c>
      <c r="I62" s="30"/>
      <c r="J62" s="31"/>
      <c r="K62" s="120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1:22" s="15" customFormat="1" ht="17.25" customHeight="1">
      <c r="A63" s="125"/>
      <c r="B63" s="26"/>
      <c r="C63" s="26"/>
      <c r="D63" s="26"/>
      <c r="E63" s="22"/>
      <c r="F63" s="28"/>
      <c r="G63" s="29"/>
      <c r="H63" s="23">
        <f t="shared" si="2"/>
        <v>0</v>
      </c>
      <c r="I63" s="30"/>
      <c r="J63" s="31"/>
      <c r="K63" s="120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2" s="15" customFormat="1" ht="17.25" customHeight="1">
      <c r="A64" s="125"/>
      <c r="B64" s="26"/>
      <c r="C64" s="26"/>
      <c r="D64" s="26"/>
      <c r="E64" s="22"/>
      <c r="F64" s="28"/>
      <c r="G64" s="29"/>
      <c r="H64" s="23">
        <f t="shared" si="2"/>
        <v>0</v>
      </c>
      <c r="I64" s="30"/>
      <c r="J64" s="31"/>
      <c r="K64" s="120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1:22" s="15" customFormat="1" ht="17.25" customHeight="1">
      <c r="A65" s="125"/>
      <c r="B65" s="26"/>
      <c r="C65" s="26"/>
      <c r="D65" s="26"/>
      <c r="E65" s="22"/>
      <c r="F65" s="28"/>
      <c r="G65" s="29"/>
      <c r="H65" s="23">
        <f t="shared" si="2"/>
        <v>0</v>
      </c>
      <c r="I65" s="30"/>
      <c r="J65" s="31"/>
      <c r="K65" s="120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1:22" s="15" customFormat="1" ht="17.25" customHeight="1">
      <c r="A66" s="125"/>
      <c r="B66" s="26"/>
      <c r="C66" s="26"/>
      <c r="D66" s="26"/>
      <c r="E66" s="22"/>
      <c r="F66" s="28"/>
      <c r="G66" s="29"/>
      <c r="H66" s="23">
        <f t="shared" si="2"/>
        <v>0</v>
      </c>
      <c r="I66" s="30"/>
      <c r="J66" s="31"/>
      <c r="K66" s="120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spans="1:22" s="15" customFormat="1" ht="17.25" customHeight="1">
      <c r="A67" s="125"/>
      <c r="B67" s="26"/>
      <c r="C67" s="26"/>
      <c r="D67" s="26"/>
      <c r="E67" s="22"/>
      <c r="F67" s="28"/>
      <c r="G67" s="29"/>
      <c r="H67" s="23">
        <f t="shared" si="2"/>
        <v>0</v>
      </c>
      <c r="I67" s="30"/>
      <c r="J67" s="31"/>
      <c r="K67" s="120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1:22" s="15" customFormat="1" ht="17.25" customHeight="1">
      <c r="A68" s="125"/>
      <c r="B68" s="26"/>
      <c r="C68" s="26"/>
      <c r="D68" s="26"/>
      <c r="E68" s="22"/>
      <c r="F68" s="28"/>
      <c r="G68" s="29"/>
      <c r="H68" s="23">
        <f t="shared" si="2"/>
        <v>0</v>
      </c>
      <c r="I68" s="30"/>
      <c r="J68" s="31"/>
      <c r="K68" s="120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1:22" s="15" customFormat="1" ht="17.25" customHeight="1">
      <c r="A69" s="125"/>
      <c r="B69" s="26"/>
      <c r="C69" s="26"/>
      <c r="D69" s="26"/>
      <c r="E69" s="22"/>
      <c r="F69" s="28"/>
      <c r="G69" s="29"/>
      <c r="H69" s="23">
        <f t="shared" si="2"/>
        <v>0</v>
      </c>
      <c r="I69" s="30"/>
      <c r="J69" s="31"/>
      <c r="K69" s="120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spans="1:22" s="15" customFormat="1" ht="17.25" customHeight="1">
      <c r="A70" s="125"/>
      <c r="B70" s="26"/>
      <c r="C70" s="26"/>
      <c r="D70" s="26"/>
      <c r="E70" s="22"/>
      <c r="F70" s="28"/>
      <c r="G70" s="29"/>
      <c r="H70" s="23">
        <f t="shared" si="2"/>
        <v>0</v>
      </c>
      <c r="I70" s="30"/>
      <c r="J70" s="31"/>
      <c r="K70" s="120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spans="1:22" s="15" customFormat="1" ht="17.25" customHeight="1">
      <c r="A71" s="125"/>
      <c r="B71" s="26"/>
      <c r="C71" s="26"/>
      <c r="D71" s="26"/>
      <c r="E71" s="22"/>
      <c r="F71" s="28"/>
      <c r="G71" s="29"/>
      <c r="H71" s="23">
        <f t="shared" si="2"/>
        <v>0</v>
      </c>
      <c r="I71" s="30"/>
      <c r="J71" s="31"/>
      <c r="K71" s="120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1:22" s="15" customFormat="1" ht="17.25" customHeight="1">
      <c r="A72" s="125"/>
      <c r="B72" s="26"/>
      <c r="C72" s="26"/>
      <c r="D72" s="26"/>
      <c r="E72" s="22"/>
      <c r="F72" s="28"/>
      <c r="G72" s="29"/>
      <c r="H72" s="23">
        <f t="shared" si="2"/>
        <v>0</v>
      </c>
      <c r="I72" s="30"/>
      <c r="J72" s="31"/>
      <c r="K72" s="120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1:22" s="15" customFormat="1" ht="17.25" customHeight="1">
      <c r="A73" s="125"/>
      <c r="B73" s="26"/>
      <c r="C73" s="26"/>
      <c r="D73" s="26"/>
      <c r="E73" s="22"/>
      <c r="F73" s="28"/>
      <c r="G73" s="29"/>
      <c r="H73" s="23">
        <f t="shared" si="2"/>
        <v>0</v>
      </c>
      <c r="I73" s="30"/>
      <c r="J73" s="31"/>
      <c r="K73" s="120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1:22" s="15" customFormat="1" ht="17.25" customHeight="1">
      <c r="A74" s="125"/>
      <c r="B74" s="26"/>
      <c r="C74" s="26"/>
      <c r="D74" s="26"/>
      <c r="E74" s="22"/>
      <c r="F74" s="28"/>
      <c r="G74" s="29"/>
      <c r="H74" s="23">
        <f t="shared" si="2"/>
        <v>0</v>
      </c>
      <c r="I74" s="30"/>
      <c r="J74" s="31"/>
      <c r="K74" s="120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1:22" s="15" customFormat="1" ht="17.25" customHeight="1">
      <c r="A75" s="125"/>
      <c r="B75" s="26"/>
      <c r="C75" s="26"/>
      <c r="D75" s="26"/>
      <c r="E75" s="22"/>
      <c r="F75" s="28"/>
      <c r="G75" s="29"/>
      <c r="H75" s="23">
        <f t="shared" si="2"/>
        <v>0</v>
      </c>
      <c r="I75" s="48"/>
      <c r="J75" s="49"/>
      <c r="K75" s="127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spans="1:22" s="15" customFormat="1" ht="17.25" customHeight="1">
      <c r="A76" s="204" t="s">
        <v>18</v>
      </c>
      <c r="B76" s="205"/>
      <c r="C76" s="205"/>
      <c r="D76" s="205"/>
      <c r="E76" s="205"/>
      <c r="F76" s="205"/>
      <c r="G76" s="205"/>
      <c r="H76" s="34">
        <f>SUM(H56:H75)</f>
        <v>0</v>
      </c>
      <c r="I76" s="50" t="str">
        <f>IF(H76&gt;=30,H76/30,"0")</f>
        <v>0</v>
      </c>
      <c r="J76" s="51">
        <f>IF(I76&lt;1,"0",(ROUNDDOWN(I76,0))*0.02)</f>
        <v>0</v>
      </c>
      <c r="K76" s="126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spans="1:22" ht="17.25" customHeight="1">
      <c r="A77" s="122"/>
      <c r="B77" s="37"/>
      <c r="C77" s="37"/>
      <c r="D77" s="37"/>
      <c r="E77" s="37"/>
      <c r="F77" s="37"/>
      <c r="G77" s="206" t="s">
        <v>19</v>
      </c>
      <c r="H77" s="206"/>
      <c r="I77" s="206"/>
      <c r="J77" s="163">
        <f>IF(SUM(J56:J76)&gt;10,"10,00",SUM(J56:J76))</f>
        <v>0</v>
      </c>
      <c r="K77" s="164"/>
    </row>
    <row r="78" spans="1:22" ht="14.45" customHeight="1">
      <c r="A78" s="116"/>
      <c r="B78" s="165" t="s">
        <v>20</v>
      </c>
      <c r="C78" s="166"/>
      <c r="D78" s="166"/>
      <c r="E78" s="166"/>
      <c r="F78" s="166"/>
      <c r="G78" s="207"/>
      <c r="H78" s="207"/>
      <c r="I78" s="207"/>
      <c r="J78" s="167"/>
      <c r="K78" s="41"/>
    </row>
    <row r="79" spans="1:22" ht="13.9" customHeight="1">
      <c r="A79" s="116"/>
      <c r="B79" s="38" t="s">
        <v>23</v>
      </c>
      <c r="C79" s="39"/>
      <c r="D79" s="39"/>
      <c r="E79" s="39"/>
      <c r="F79" s="39"/>
      <c r="G79" s="106"/>
      <c r="H79" s="106"/>
      <c r="I79" s="106"/>
      <c r="J79" s="40"/>
      <c r="K79" s="42"/>
    </row>
    <row r="80" spans="1:22" ht="16.149999999999999" customHeight="1">
      <c r="A80" s="116"/>
      <c r="B80" s="43" t="s">
        <v>24</v>
      </c>
      <c r="C80" s="44"/>
      <c r="D80" s="44"/>
      <c r="E80" s="44"/>
      <c r="F80" s="44"/>
      <c r="G80" s="45"/>
      <c r="H80" s="45"/>
      <c r="I80" s="45"/>
      <c r="J80" s="46"/>
      <c r="K80" s="47"/>
    </row>
    <row r="81" spans="1:22" s="61" customFormat="1" ht="15" customHeight="1" thickBot="1">
      <c r="A81" s="128"/>
      <c r="B81" s="62"/>
      <c r="C81" s="62"/>
      <c r="D81" s="62"/>
      <c r="E81" s="62"/>
      <c r="F81" s="62"/>
      <c r="G81" s="210" t="s">
        <v>29</v>
      </c>
      <c r="H81" s="211"/>
      <c r="I81" s="211"/>
      <c r="J81" s="169">
        <f>IF((J28+J50+J77)&gt;10,"10,00",(J28+J50+J77))</f>
        <v>0</v>
      </c>
      <c r="K81" s="170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</row>
    <row r="82" spans="1:22" s="61" customFormat="1" ht="15" customHeight="1">
      <c r="A82" s="128"/>
      <c r="B82" s="62"/>
      <c r="C82" s="62"/>
      <c r="D82" s="62"/>
      <c r="E82" s="62"/>
      <c r="F82" s="62"/>
      <c r="G82" s="108"/>
      <c r="H82" s="108"/>
      <c r="I82" s="108"/>
      <c r="J82" s="109"/>
      <c r="K82" s="129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</row>
    <row r="83" spans="1:22" s="61" customFormat="1" ht="15" customHeight="1">
      <c r="A83" s="201"/>
      <c r="B83" s="202"/>
      <c r="C83" s="202"/>
      <c r="D83" s="202"/>
      <c r="E83" s="202"/>
      <c r="F83" s="202"/>
      <c r="G83" s="202"/>
      <c r="H83" s="202"/>
      <c r="I83" s="202"/>
      <c r="J83" s="202"/>
      <c r="K83" s="20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</row>
    <row r="84" spans="1:22" ht="15.75" customHeight="1" thickBot="1">
      <c r="A84" s="154"/>
      <c r="B84" s="195" t="s">
        <v>53</v>
      </c>
      <c r="C84" s="195"/>
      <c r="D84" s="195"/>
      <c r="E84" s="195"/>
      <c r="F84" s="195"/>
      <c r="G84" s="195"/>
      <c r="H84" s="195"/>
      <c r="I84" s="195"/>
      <c r="J84" s="195"/>
      <c r="K84" s="196"/>
      <c r="O84" s="2" t="s">
        <v>25</v>
      </c>
    </row>
    <row r="85" spans="1:22" ht="25.15" customHeight="1" thickBot="1">
      <c r="A85" s="54" t="s">
        <v>7</v>
      </c>
      <c r="B85" s="197" t="s">
        <v>54</v>
      </c>
      <c r="C85" s="197"/>
      <c r="D85" s="197"/>
      <c r="E85" s="197"/>
      <c r="F85" s="197"/>
      <c r="G85" s="197"/>
      <c r="H85" s="197"/>
      <c r="I85" s="197"/>
      <c r="J85" s="197"/>
      <c r="K85" s="198"/>
    </row>
    <row r="86" spans="1:22" ht="15" customHeight="1">
      <c r="A86" s="131"/>
      <c r="B86" s="194"/>
      <c r="C86" s="194"/>
      <c r="D86" s="194"/>
      <c r="E86" s="194"/>
      <c r="F86" s="64"/>
      <c r="G86" s="65"/>
      <c r="H86" s="66"/>
      <c r="I86" s="66"/>
      <c r="J86" s="67" t="b">
        <f>IF(B86="Títol universitari grau o equivalent","2,50",IF(B86="Diplomatura","1,75",IF(B86="Màster relacionat amb les funcions a desenrotllar","1,25",IF(B86="Grau superior FP","0,75"))))</f>
        <v>0</v>
      </c>
      <c r="K86" s="132"/>
      <c r="M86" s="2" t="s">
        <v>55</v>
      </c>
    </row>
    <row r="87" spans="1:22" ht="15" customHeight="1">
      <c r="A87" s="133"/>
      <c r="B87" s="194"/>
      <c r="C87" s="194"/>
      <c r="D87" s="194"/>
      <c r="E87" s="194"/>
      <c r="F87" s="64"/>
      <c r="G87" s="65"/>
      <c r="H87" s="66"/>
      <c r="I87" s="66"/>
      <c r="J87" s="67" t="b">
        <f t="shared" ref="J87:J90" si="3">IF(B87="Títol universitari grau o equivalent","2,50",IF(B87="Diplomatura","1,75",IF(B87="Màster relacionat amb les funcions a desenrotllar","1,25",IF(B87="Grau superior FP","0,75"))))</f>
        <v>0</v>
      </c>
      <c r="K87" s="132"/>
      <c r="M87" s="2" t="s">
        <v>56</v>
      </c>
    </row>
    <row r="88" spans="1:22" ht="15" customHeight="1">
      <c r="A88" s="133"/>
      <c r="B88" s="194"/>
      <c r="C88" s="194"/>
      <c r="D88" s="194"/>
      <c r="E88" s="194"/>
      <c r="F88" s="64"/>
      <c r="G88" s="65"/>
      <c r="H88" s="66"/>
      <c r="I88" s="66"/>
      <c r="J88" s="67" t="b">
        <f t="shared" si="3"/>
        <v>0</v>
      </c>
      <c r="K88" s="132"/>
      <c r="M88" s="2" t="s">
        <v>57</v>
      </c>
    </row>
    <row r="89" spans="1:22" ht="15" customHeight="1">
      <c r="A89" s="133"/>
      <c r="B89" s="194"/>
      <c r="C89" s="194"/>
      <c r="D89" s="194"/>
      <c r="E89" s="194"/>
      <c r="F89" s="64"/>
      <c r="G89" s="65"/>
      <c r="H89" s="66"/>
      <c r="I89" s="66"/>
      <c r="J89" s="67" t="b">
        <f t="shared" si="3"/>
        <v>0</v>
      </c>
      <c r="K89" s="132"/>
      <c r="M89" s="2" t="s">
        <v>30</v>
      </c>
    </row>
    <row r="90" spans="1:22" ht="15" customHeight="1">
      <c r="A90" s="133"/>
      <c r="B90" s="194"/>
      <c r="C90" s="194"/>
      <c r="D90" s="194"/>
      <c r="E90" s="194"/>
      <c r="F90" s="64"/>
      <c r="G90" s="65"/>
      <c r="H90" s="66"/>
      <c r="I90" s="66"/>
      <c r="J90" s="67" t="b">
        <f t="shared" si="3"/>
        <v>0</v>
      </c>
      <c r="K90" s="132"/>
    </row>
    <row r="91" spans="1:22" ht="17.25" customHeight="1">
      <c r="A91" s="134"/>
      <c r="B91" s="68"/>
      <c r="C91" s="69"/>
      <c r="D91" s="69"/>
      <c r="E91" s="69"/>
      <c r="F91" s="193" t="s">
        <v>31</v>
      </c>
      <c r="G91" s="193"/>
      <c r="H91" s="193"/>
      <c r="I91" s="193"/>
      <c r="J91" s="70">
        <f>IF((J86+J87+J88+J89+J90)&gt;2.5,"2,50",(J86+J87+J88+J89+J90))</f>
        <v>0</v>
      </c>
      <c r="K91" s="135"/>
    </row>
    <row r="92" spans="1:22" ht="17.25" customHeight="1">
      <c r="A92" s="134"/>
      <c r="B92" s="71"/>
      <c r="C92" s="69"/>
      <c r="D92" s="69"/>
      <c r="E92" s="69"/>
      <c r="F92" s="65"/>
      <c r="G92" s="106"/>
      <c r="H92" s="106"/>
      <c r="I92" s="106"/>
      <c r="J92" s="72"/>
      <c r="K92" s="136"/>
    </row>
    <row r="93" spans="1:22" ht="15" customHeight="1">
      <c r="A93" s="137"/>
      <c r="B93" s="39"/>
      <c r="C93" s="39"/>
      <c r="D93" s="39"/>
      <c r="E93" s="39"/>
      <c r="F93" s="39"/>
      <c r="G93" s="106"/>
      <c r="H93" s="106"/>
      <c r="I93" s="106"/>
      <c r="J93" s="40"/>
      <c r="K93" s="123"/>
      <c r="M93" s="1"/>
    </row>
    <row r="94" spans="1:22" ht="15.75" customHeight="1" thickBot="1">
      <c r="A94" s="154"/>
      <c r="B94" s="195" t="s">
        <v>58</v>
      </c>
      <c r="C94" s="195"/>
      <c r="D94" s="195"/>
      <c r="E94" s="195"/>
      <c r="F94" s="195"/>
      <c r="G94" s="195"/>
      <c r="H94" s="195"/>
      <c r="I94" s="195"/>
      <c r="J94" s="195"/>
      <c r="K94" s="196"/>
      <c r="O94" s="2" t="s">
        <v>25</v>
      </c>
    </row>
    <row r="95" spans="1:22" ht="32.450000000000003" customHeight="1" thickBot="1">
      <c r="A95" s="54" t="s">
        <v>7</v>
      </c>
      <c r="B95" s="197" t="s">
        <v>59</v>
      </c>
      <c r="C95" s="197"/>
      <c r="D95" s="197"/>
      <c r="E95" s="197"/>
      <c r="F95" s="197"/>
      <c r="G95" s="197"/>
      <c r="H95" s="197"/>
      <c r="I95" s="197"/>
      <c r="J95" s="197"/>
      <c r="K95" s="198"/>
    </row>
    <row r="96" spans="1:22" ht="15" customHeight="1" thickBot="1">
      <c r="A96" s="54"/>
      <c r="B96" s="199" t="s">
        <v>26</v>
      </c>
      <c r="C96" s="199"/>
      <c r="D96" s="199"/>
      <c r="E96" s="200" t="s">
        <v>27</v>
      </c>
      <c r="F96" s="200"/>
      <c r="G96" s="55" t="s">
        <v>28</v>
      </c>
      <c r="H96" s="56"/>
      <c r="I96" s="57"/>
      <c r="J96" s="58" t="s">
        <v>16</v>
      </c>
      <c r="K96" s="138"/>
    </row>
    <row r="97" spans="1:13" ht="15" customHeight="1">
      <c r="A97" s="139"/>
      <c r="B97" s="174"/>
      <c r="C97" s="178"/>
      <c r="D97" s="175"/>
      <c r="E97" s="174"/>
      <c r="F97" s="175"/>
      <c r="G97" s="173"/>
      <c r="H97" s="66"/>
      <c r="I97" s="66"/>
      <c r="J97" s="67" t="b">
        <f>IF(G97="De 20 a 50 h","0,10",IF(G97="De 51 a 100 h","0,30",IF(G97="De 101 a 150 h","0,50",IF(G97="De 151 o més","0,70"))))</f>
        <v>0</v>
      </c>
      <c r="K97" s="140"/>
      <c r="M97" s="2" t="s">
        <v>60</v>
      </c>
    </row>
    <row r="98" spans="1:13" ht="15" customHeight="1">
      <c r="A98" s="139"/>
      <c r="B98" s="174"/>
      <c r="C98" s="178"/>
      <c r="D98" s="175"/>
      <c r="E98" s="174"/>
      <c r="F98" s="175"/>
      <c r="G98" s="173"/>
      <c r="H98" s="66"/>
      <c r="I98" s="66"/>
      <c r="J98" s="67" t="b">
        <f t="shared" ref="J98:J118" si="4">IF(G98="De 20 a 50 h","0,10",IF(G98="De 51 a 100 h","0,30",IF(G98="De 101 a 150 h","0,50",IF(G98="De 151 o més","0,70"))))</f>
        <v>0</v>
      </c>
      <c r="K98" s="140"/>
      <c r="M98" s="2" t="s">
        <v>61</v>
      </c>
    </row>
    <row r="99" spans="1:13" ht="15" customHeight="1">
      <c r="A99" s="139"/>
      <c r="B99" s="174"/>
      <c r="C99" s="178"/>
      <c r="D99" s="175"/>
      <c r="E99" s="174"/>
      <c r="F99" s="175"/>
      <c r="G99" s="173"/>
      <c r="H99" s="66"/>
      <c r="I99" s="66"/>
      <c r="J99" s="67" t="b">
        <f t="shared" si="4"/>
        <v>0</v>
      </c>
      <c r="K99" s="140"/>
      <c r="M99" s="2" t="s">
        <v>62</v>
      </c>
    </row>
    <row r="100" spans="1:13" ht="15" customHeight="1">
      <c r="A100" s="139"/>
      <c r="B100" s="174"/>
      <c r="C100" s="178"/>
      <c r="D100" s="175"/>
      <c r="E100" s="174"/>
      <c r="F100" s="175"/>
      <c r="G100" s="173"/>
      <c r="H100" s="66"/>
      <c r="I100" s="66"/>
      <c r="J100" s="67" t="b">
        <f t="shared" si="4"/>
        <v>0</v>
      </c>
      <c r="K100" s="140"/>
      <c r="M100" s="2" t="s">
        <v>63</v>
      </c>
    </row>
    <row r="101" spans="1:13" ht="15" customHeight="1">
      <c r="A101" s="139"/>
      <c r="B101" s="174"/>
      <c r="C101" s="178"/>
      <c r="D101" s="175"/>
      <c r="E101" s="174"/>
      <c r="F101" s="175"/>
      <c r="G101" s="173"/>
      <c r="H101" s="66"/>
      <c r="I101" s="66"/>
      <c r="J101" s="67" t="b">
        <f t="shared" si="4"/>
        <v>0</v>
      </c>
      <c r="K101" s="140"/>
    </row>
    <row r="102" spans="1:13" ht="15" customHeight="1">
      <c r="A102" s="139"/>
      <c r="B102" s="174"/>
      <c r="C102" s="178"/>
      <c r="D102" s="175"/>
      <c r="E102" s="174"/>
      <c r="F102" s="175"/>
      <c r="G102" s="173"/>
      <c r="H102" s="66"/>
      <c r="I102" s="66"/>
      <c r="J102" s="67" t="b">
        <f t="shared" si="4"/>
        <v>0</v>
      </c>
      <c r="K102" s="140"/>
    </row>
    <row r="103" spans="1:13" ht="15" customHeight="1">
      <c r="A103" s="139"/>
      <c r="B103" s="174"/>
      <c r="C103" s="178"/>
      <c r="D103" s="175"/>
      <c r="E103" s="174"/>
      <c r="F103" s="175"/>
      <c r="G103" s="173"/>
      <c r="H103" s="66"/>
      <c r="I103" s="66"/>
      <c r="J103" s="67" t="b">
        <f t="shared" si="4"/>
        <v>0</v>
      </c>
      <c r="K103" s="140"/>
    </row>
    <row r="104" spans="1:13" ht="15" customHeight="1">
      <c r="A104" s="158"/>
      <c r="B104" s="174"/>
      <c r="C104" s="178"/>
      <c r="D104" s="175"/>
      <c r="E104" s="174"/>
      <c r="F104" s="175"/>
      <c r="G104" s="173"/>
      <c r="H104" s="159"/>
      <c r="I104" s="159"/>
      <c r="J104" s="67" t="b">
        <f t="shared" si="4"/>
        <v>0</v>
      </c>
      <c r="K104" s="160"/>
    </row>
    <row r="105" spans="1:13" ht="15" customHeight="1">
      <c r="A105" s="171"/>
      <c r="B105" s="174"/>
      <c r="C105" s="178"/>
      <c r="D105" s="175"/>
      <c r="E105" s="174"/>
      <c r="F105" s="175"/>
      <c r="G105" s="173"/>
      <c r="H105" s="172"/>
      <c r="I105" s="172"/>
      <c r="J105" s="67" t="b">
        <f t="shared" si="4"/>
        <v>0</v>
      </c>
      <c r="K105" s="160"/>
    </row>
    <row r="106" spans="1:13" ht="15" customHeight="1">
      <c r="A106" s="155"/>
      <c r="B106" s="176"/>
      <c r="C106" s="179"/>
      <c r="D106" s="177"/>
      <c r="E106" s="176"/>
      <c r="F106" s="177"/>
      <c r="G106" s="173"/>
      <c r="H106" s="66"/>
      <c r="I106" s="66"/>
      <c r="J106" s="157" t="b">
        <f t="shared" si="4"/>
        <v>0</v>
      </c>
      <c r="K106" s="140"/>
    </row>
    <row r="107" spans="1:13" ht="15" customHeight="1">
      <c r="A107" s="139"/>
      <c r="B107" s="174"/>
      <c r="C107" s="178"/>
      <c r="D107" s="175"/>
      <c r="E107" s="174"/>
      <c r="F107" s="175"/>
      <c r="G107" s="173"/>
      <c r="H107" s="66"/>
      <c r="I107" s="66"/>
      <c r="J107" s="67" t="b">
        <f t="shared" si="4"/>
        <v>0</v>
      </c>
      <c r="K107" s="140"/>
    </row>
    <row r="108" spans="1:13" ht="15" customHeight="1">
      <c r="A108" s="139"/>
      <c r="B108" s="174"/>
      <c r="C108" s="178"/>
      <c r="D108" s="175"/>
      <c r="E108" s="174"/>
      <c r="F108" s="175"/>
      <c r="G108" s="173"/>
      <c r="H108" s="66"/>
      <c r="I108" s="66"/>
      <c r="J108" s="67" t="b">
        <f t="shared" si="4"/>
        <v>0</v>
      </c>
      <c r="K108" s="140"/>
    </row>
    <row r="109" spans="1:13" ht="15" customHeight="1">
      <c r="A109" s="139"/>
      <c r="B109" s="174"/>
      <c r="C109" s="178"/>
      <c r="D109" s="175"/>
      <c r="E109" s="174"/>
      <c r="F109" s="175"/>
      <c r="G109" s="173"/>
      <c r="H109" s="66"/>
      <c r="I109" s="66"/>
      <c r="J109" s="67" t="b">
        <f t="shared" si="4"/>
        <v>0</v>
      </c>
      <c r="K109" s="140"/>
    </row>
    <row r="110" spans="1:13" ht="15" customHeight="1">
      <c r="A110" s="139"/>
      <c r="B110" s="174"/>
      <c r="C110" s="178"/>
      <c r="D110" s="175"/>
      <c r="E110" s="174"/>
      <c r="F110" s="175"/>
      <c r="G110" s="173"/>
      <c r="H110" s="66"/>
      <c r="I110" s="66"/>
      <c r="J110" s="67" t="b">
        <f t="shared" si="4"/>
        <v>0</v>
      </c>
      <c r="K110" s="140"/>
    </row>
    <row r="111" spans="1:13" ht="15" customHeight="1">
      <c r="A111" s="139"/>
      <c r="B111" s="174"/>
      <c r="C111" s="178"/>
      <c r="D111" s="175"/>
      <c r="E111" s="174"/>
      <c r="F111" s="175"/>
      <c r="G111" s="173"/>
      <c r="H111" s="66"/>
      <c r="I111" s="66"/>
      <c r="J111" s="67" t="b">
        <f t="shared" si="4"/>
        <v>0</v>
      </c>
      <c r="K111" s="140"/>
    </row>
    <row r="112" spans="1:13" ht="15" customHeight="1">
      <c r="A112" s="139"/>
      <c r="B112" s="174"/>
      <c r="C112" s="178"/>
      <c r="D112" s="175"/>
      <c r="E112" s="174"/>
      <c r="F112" s="175"/>
      <c r="G112" s="173"/>
      <c r="H112" s="66"/>
      <c r="I112" s="66"/>
      <c r="J112" s="67" t="b">
        <f t="shared" si="4"/>
        <v>0</v>
      </c>
      <c r="K112" s="140"/>
    </row>
    <row r="113" spans="1:14" ht="15" customHeight="1">
      <c r="A113" s="139"/>
      <c r="B113" s="174"/>
      <c r="C113" s="178"/>
      <c r="D113" s="175"/>
      <c r="E113" s="174"/>
      <c r="F113" s="175"/>
      <c r="G113" s="173"/>
      <c r="H113" s="66"/>
      <c r="I113" s="66"/>
      <c r="J113" s="67" t="b">
        <f t="shared" si="4"/>
        <v>0</v>
      </c>
      <c r="K113" s="140"/>
    </row>
    <row r="114" spans="1:14" ht="15" customHeight="1">
      <c r="A114" s="139"/>
      <c r="B114" s="174"/>
      <c r="C114" s="178"/>
      <c r="D114" s="175"/>
      <c r="E114" s="174"/>
      <c r="F114" s="175"/>
      <c r="G114" s="173"/>
      <c r="H114" s="66"/>
      <c r="I114" s="66"/>
      <c r="J114" s="67" t="b">
        <f t="shared" si="4"/>
        <v>0</v>
      </c>
      <c r="K114" s="140"/>
    </row>
    <row r="115" spans="1:14" ht="15" customHeight="1">
      <c r="A115" s="139"/>
      <c r="B115" s="174"/>
      <c r="C115" s="178"/>
      <c r="D115" s="175"/>
      <c r="E115" s="174"/>
      <c r="F115" s="175"/>
      <c r="G115" s="173"/>
      <c r="H115" s="66"/>
      <c r="I115" s="66"/>
      <c r="J115" s="67" t="b">
        <f t="shared" si="4"/>
        <v>0</v>
      </c>
      <c r="K115" s="140"/>
    </row>
    <row r="116" spans="1:14" ht="15" customHeight="1">
      <c r="A116" s="139"/>
      <c r="B116" s="174"/>
      <c r="C116" s="178"/>
      <c r="D116" s="175"/>
      <c r="E116" s="174"/>
      <c r="F116" s="175"/>
      <c r="G116" s="173"/>
      <c r="H116" s="66"/>
      <c r="I116" s="66"/>
      <c r="J116" s="67" t="b">
        <f t="shared" si="4"/>
        <v>0</v>
      </c>
      <c r="K116" s="140"/>
    </row>
    <row r="117" spans="1:14" ht="15" customHeight="1">
      <c r="A117" s="139"/>
      <c r="B117" s="174"/>
      <c r="C117" s="178"/>
      <c r="D117" s="175"/>
      <c r="E117" s="174"/>
      <c r="F117" s="175"/>
      <c r="G117" s="173"/>
      <c r="H117" s="66"/>
      <c r="I117" s="66"/>
      <c r="J117" s="67" t="b">
        <f t="shared" si="4"/>
        <v>0</v>
      </c>
      <c r="K117" s="140"/>
    </row>
    <row r="118" spans="1:14" ht="15" customHeight="1">
      <c r="A118" s="139"/>
      <c r="B118" s="174"/>
      <c r="C118" s="178"/>
      <c r="D118" s="175"/>
      <c r="E118" s="174"/>
      <c r="F118" s="175"/>
      <c r="G118" s="173"/>
      <c r="H118" s="66"/>
      <c r="I118" s="66"/>
      <c r="J118" s="67" t="b">
        <f t="shared" si="4"/>
        <v>0</v>
      </c>
      <c r="K118" s="140"/>
    </row>
    <row r="119" spans="1:14" ht="17.25" customHeight="1">
      <c r="A119" s="130"/>
      <c r="B119" s="68"/>
      <c r="C119" s="69"/>
      <c r="D119" s="69"/>
      <c r="E119" s="69"/>
      <c r="F119" s="193" t="s">
        <v>29</v>
      </c>
      <c r="G119" s="193"/>
      <c r="H119" s="193"/>
      <c r="I119" s="193"/>
      <c r="J119" s="70">
        <f>IF((J97+J98+J99+J100+J101+J102+J103+J104+J105+J106+J107+J108+J109+J110+J111+J112+J113+J114+J115+J116+J117+J118)&gt;2.5,"2,50",(J97+J98+J99+J100+J101+J102+J103+J104+J105+J106+J107+J108+J109+J110+J111+J112+J113+J114+J115+J116+J117+J118))</f>
        <v>0</v>
      </c>
      <c r="K119" s="141"/>
    </row>
    <row r="120" spans="1:14" ht="17.25" customHeight="1">
      <c r="A120" s="130"/>
      <c r="B120" s="71"/>
      <c r="C120" s="69"/>
      <c r="D120" s="69"/>
      <c r="E120" s="69"/>
      <c r="F120" s="65"/>
      <c r="G120" s="106"/>
      <c r="H120" s="106"/>
      <c r="I120" s="106"/>
      <c r="J120" s="72"/>
      <c r="K120" s="141"/>
    </row>
    <row r="121" spans="1:14" ht="15" customHeight="1">
      <c r="A121" s="162"/>
      <c r="B121" s="190" t="s">
        <v>64</v>
      </c>
      <c r="C121" s="191"/>
      <c r="D121" s="192"/>
      <c r="E121" s="76"/>
      <c r="F121" s="39"/>
      <c r="G121" s="77"/>
      <c r="H121" s="78"/>
      <c r="I121" s="57"/>
      <c r="J121" s="187" t="s">
        <v>16</v>
      </c>
      <c r="K121" s="188" t="s">
        <v>17</v>
      </c>
      <c r="M121" s="2" t="s">
        <v>40</v>
      </c>
      <c r="N121" s="80"/>
    </row>
    <row r="122" spans="1:14" s="39" customFormat="1" ht="24" customHeight="1" thickBot="1">
      <c r="A122" s="161" t="s">
        <v>7</v>
      </c>
      <c r="B122" s="156" t="s">
        <v>33</v>
      </c>
      <c r="C122" s="156" t="s">
        <v>34</v>
      </c>
      <c r="D122" s="81"/>
      <c r="E122" s="81"/>
      <c r="F122" s="81"/>
      <c r="G122" s="81"/>
      <c r="H122" s="81"/>
      <c r="I122" s="81"/>
      <c r="J122" s="187"/>
      <c r="K122" s="188"/>
      <c r="M122" s="39" t="s">
        <v>32</v>
      </c>
    </row>
    <row r="123" spans="1:14" s="39" customFormat="1" ht="16.899999999999999" customHeight="1">
      <c r="A123" s="142"/>
      <c r="B123" s="104" t="s">
        <v>36</v>
      </c>
      <c r="C123" s="26"/>
      <c r="D123" s="81"/>
      <c r="E123" s="81"/>
      <c r="F123" s="81"/>
      <c r="G123" s="81"/>
      <c r="H123" s="81"/>
      <c r="I123" s="81"/>
      <c r="J123" s="60" t="b">
        <f>IF(C123="A2","0,25",IF(C123="B1","0,75",IF(C123="B2","1,25",IF(C123="C1","1,75",IF(C123="C2","2,50",IF(C123="Llenguatge administratiu","0,25"))))))</f>
        <v>0</v>
      </c>
      <c r="K123" s="121"/>
      <c r="L123" s="2"/>
      <c r="M123" s="39" t="s">
        <v>35</v>
      </c>
    </row>
    <row r="124" spans="1:14" s="39" customFormat="1" ht="15" customHeight="1">
      <c r="A124" s="143"/>
      <c r="B124" s="104" t="s">
        <v>36</v>
      </c>
      <c r="C124" s="26"/>
      <c r="D124" s="81"/>
      <c r="E124" s="81"/>
      <c r="F124" s="81"/>
      <c r="G124" s="81"/>
      <c r="H124" s="81"/>
      <c r="I124" s="81"/>
      <c r="J124" s="60" t="b">
        <f t="shared" ref="J124" si="5">IF(C124="A2","0,25",IF(C124="B1","0,75",IF(C124="B2","1,25",IF(C124="C1","1,75",IF(C124="C2","2,50",IF(C124="Llenguatge administratiu","0,25"))))))</f>
        <v>0</v>
      </c>
      <c r="K124" s="121"/>
      <c r="L124" s="2"/>
      <c r="M124" s="39" t="s">
        <v>37</v>
      </c>
    </row>
    <row r="125" spans="1:14" s="52" customFormat="1" ht="17.25" customHeight="1">
      <c r="A125" s="144"/>
      <c r="B125" s="85"/>
      <c r="C125" s="85"/>
      <c r="D125" s="82"/>
      <c r="E125" s="82"/>
      <c r="F125" s="82"/>
      <c r="G125" s="181" t="s">
        <v>38</v>
      </c>
      <c r="H125" s="181"/>
      <c r="I125" s="181"/>
      <c r="J125" s="53">
        <f>IF((J123+J124)&gt;2.5,"2,50",(J123+J124))</f>
        <v>0</v>
      </c>
      <c r="K125" s="145"/>
      <c r="M125" s="39" t="s">
        <v>65</v>
      </c>
    </row>
    <row r="126" spans="1:14" s="52" customFormat="1" ht="17.25" customHeight="1">
      <c r="A126" s="144"/>
      <c r="B126" s="85"/>
      <c r="C126" s="85"/>
      <c r="D126" s="82"/>
      <c r="E126" s="82"/>
      <c r="F126" s="82"/>
      <c r="G126" s="83"/>
      <c r="H126" s="83"/>
      <c r="I126" s="83"/>
      <c r="J126" s="84"/>
      <c r="K126" s="146"/>
      <c r="M126" s="39"/>
    </row>
    <row r="127" spans="1:14" ht="30.6" customHeight="1">
      <c r="A127" s="162"/>
      <c r="B127" s="189" t="s">
        <v>66</v>
      </c>
      <c r="C127" s="189"/>
      <c r="D127" s="75"/>
      <c r="E127" s="76"/>
      <c r="F127" s="39"/>
      <c r="G127" s="77"/>
      <c r="H127" s="78"/>
      <c r="I127" s="57"/>
      <c r="J127" s="187" t="s">
        <v>16</v>
      </c>
      <c r="K127" s="188" t="s">
        <v>17</v>
      </c>
      <c r="M127" s="79"/>
      <c r="N127" s="80"/>
    </row>
    <row r="128" spans="1:14" s="39" customFormat="1" ht="24" customHeight="1" thickBot="1">
      <c r="A128" s="161" t="s">
        <v>7</v>
      </c>
      <c r="B128" s="156" t="s">
        <v>33</v>
      </c>
      <c r="C128" s="156" t="s">
        <v>34</v>
      </c>
      <c r="D128" s="81"/>
      <c r="E128" s="81"/>
      <c r="F128" s="81"/>
      <c r="G128" s="81"/>
      <c r="H128" s="81"/>
      <c r="I128" s="81"/>
      <c r="J128" s="187"/>
      <c r="K128" s="188"/>
      <c r="N128" s="39" t="s">
        <v>40</v>
      </c>
    </row>
    <row r="129" spans="1:22" s="39" customFormat="1" ht="17.45" customHeight="1">
      <c r="A129" s="142"/>
      <c r="B129" s="26"/>
      <c r="C129" s="26"/>
      <c r="D129" s="81"/>
      <c r="E129" s="81"/>
      <c r="F129" s="81"/>
      <c r="G129" s="81"/>
      <c r="H129" s="81"/>
      <c r="I129" s="81"/>
      <c r="J129" s="60" t="b">
        <f>IF(C129="A2","0,25",IF(C129="B1","0,75",IF(C129="B2","1,25",IF(C129="C1","1,75",IF(C129="C2","2,50")))))</f>
        <v>0</v>
      </c>
      <c r="K129" s="121"/>
      <c r="L129" s="2"/>
      <c r="M129" s="2" t="s">
        <v>40</v>
      </c>
      <c r="N129" s="39" t="s">
        <v>32</v>
      </c>
    </row>
    <row r="130" spans="1:22" s="39" customFormat="1" ht="17.45" customHeight="1">
      <c r="A130" s="142"/>
      <c r="B130" s="26"/>
      <c r="C130" s="26"/>
      <c r="D130" s="81"/>
      <c r="E130" s="81"/>
      <c r="F130" s="81"/>
      <c r="G130" s="81"/>
      <c r="H130" s="81"/>
      <c r="I130" s="81"/>
      <c r="J130" s="60" t="b">
        <f t="shared" ref="J130:J133" si="6">IF(C130="A2","0,25",IF(C130="B1","0,75",IF(C130="B2","1,25",IF(C130="C1","1,75",IF(C130="C2","2,50")))))</f>
        <v>0</v>
      </c>
      <c r="K130" s="121"/>
      <c r="L130" s="2"/>
      <c r="M130" s="2" t="s">
        <v>32</v>
      </c>
      <c r="N130" s="39" t="s">
        <v>35</v>
      </c>
    </row>
    <row r="131" spans="1:22" s="39" customFormat="1" ht="17.25" customHeight="1">
      <c r="A131" s="119"/>
      <c r="B131" s="26"/>
      <c r="C131" s="26"/>
      <c r="D131" s="81"/>
      <c r="E131" s="81"/>
      <c r="F131" s="81"/>
      <c r="G131" s="81"/>
      <c r="H131" s="81"/>
      <c r="I131" s="81"/>
      <c r="J131" s="60" t="b">
        <f t="shared" si="6"/>
        <v>0</v>
      </c>
      <c r="K131" s="121"/>
      <c r="L131" s="79"/>
      <c r="M131" s="2" t="s">
        <v>35</v>
      </c>
      <c r="N131" s="39" t="s">
        <v>37</v>
      </c>
    </row>
    <row r="132" spans="1:22" s="39" customFormat="1" ht="17.25" customHeight="1">
      <c r="A132" s="119"/>
      <c r="B132" s="26"/>
      <c r="C132" s="26"/>
      <c r="D132" s="81"/>
      <c r="E132" s="81"/>
      <c r="F132" s="81"/>
      <c r="G132" s="81"/>
      <c r="H132" s="81"/>
      <c r="I132" s="81"/>
      <c r="J132" s="60" t="b">
        <f t="shared" si="6"/>
        <v>0</v>
      </c>
      <c r="K132" s="121"/>
      <c r="L132" s="79"/>
      <c r="M132" s="2" t="s">
        <v>37</v>
      </c>
      <c r="N132" s="39" t="s">
        <v>39</v>
      </c>
    </row>
    <row r="133" spans="1:22" s="39" customFormat="1" ht="17.25" customHeight="1">
      <c r="A133" s="119"/>
      <c r="B133" s="26"/>
      <c r="C133" s="26"/>
      <c r="D133" s="81"/>
      <c r="E133" s="81"/>
      <c r="F133" s="81"/>
      <c r="G133" s="81"/>
      <c r="H133" s="81"/>
      <c r="I133" s="81"/>
      <c r="J133" s="60" t="b">
        <f t="shared" si="6"/>
        <v>0</v>
      </c>
      <c r="K133" s="121"/>
      <c r="M133" s="2" t="s">
        <v>39</v>
      </c>
      <c r="N133" s="39" t="s">
        <v>65</v>
      </c>
    </row>
    <row r="134" spans="1:22" s="52" customFormat="1" ht="17.25" customHeight="1">
      <c r="A134" s="144"/>
      <c r="B134" s="85"/>
      <c r="C134" s="85"/>
      <c r="D134" s="82"/>
      <c r="E134" s="82"/>
      <c r="F134" s="82"/>
      <c r="G134" s="181" t="s">
        <v>41</v>
      </c>
      <c r="H134" s="181"/>
      <c r="I134" s="181"/>
      <c r="J134" s="53">
        <f>IF((J129+J130+J131+J132+J133)&gt;2.5,2.5,J129+J130+J131+J132+J133)</f>
        <v>0</v>
      </c>
      <c r="K134" s="145"/>
    </row>
    <row r="135" spans="1:22">
      <c r="A135" s="147"/>
      <c r="B135" s="81"/>
      <c r="C135" s="81"/>
      <c r="D135" s="81"/>
      <c r="E135" s="81"/>
      <c r="F135" s="81"/>
      <c r="G135" s="86"/>
      <c r="H135" s="86"/>
      <c r="I135" s="86"/>
      <c r="J135" s="87"/>
      <c r="K135" s="148"/>
      <c r="M135" s="79"/>
    </row>
    <row r="136" spans="1:22" s="52" customFormat="1" ht="17.25" customHeight="1" thickBot="1">
      <c r="A136" s="144"/>
      <c r="B136" s="85"/>
      <c r="C136" s="85"/>
      <c r="D136" s="82"/>
      <c r="E136" s="82"/>
      <c r="F136" s="82"/>
      <c r="G136" s="83"/>
      <c r="H136" s="83"/>
      <c r="I136" s="83"/>
      <c r="J136" s="84"/>
      <c r="K136" s="146"/>
    </row>
    <row r="137" spans="1:22" s="73" customFormat="1" ht="29.45" customHeight="1" thickBot="1">
      <c r="A137" s="149"/>
      <c r="B137" s="107"/>
      <c r="C137" s="107"/>
      <c r="D137" s="107"/>
      <c r="E137" s="184" t="s">
        <v>48</v>
      </c>
      <c r="F137" s="185"/>
      <c r="G137" s="185"/>
      <c r="H137" s="185"/>
      <c r="I137" s="186"/>
      <c r="J137" s="182">
        <f>IF((J81+J91+J119+J125+J134)&gt;20,"20,00",(J81+J91+J119+J125+J134))</f>
        <v>0</v>
      </c>
      <c r="K137" s="183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</row>
    <row r="138" spans="1:22" ht="23.45" customHeight="1" thickBot="1">
      <c r="A138" s="116"/>
      <c r="B138" s="81"/>
      <c r="C138" s="81"/>
      <c r="D138" s="81"/>
      <c r="E138" s="81"/>
      <c r="F138" s="81"/>
      <c r="G138" s="81"/>
      <c r="H138" s="81"/>
      <c r="I138" s="81"/>
      <c r="J138" s="81"/>
      <c r="K138" s="88"/>
      <c r="L138" s="89"/>
      <c r="M138" s="79"/>
    </row>
    <row r="139" spans="1:22" ht="18" customHeight="1" thickBot="1">
      <c r="A139" s="116"/>
      <c r="B139" s="6" t="s">
        <v>42</v>
      </c>
      <c r="C139" s="90"/>
      <c r="D139" s="90"/>
      <c r="E139" s="90"/>
      <c r="F139" s="91"/>
      <c r="G139" s="92"/>
      <c r="H139" s="93"/>
      <c r="I139" s="93"/>
      <c r="J139" s="94"/>
      <c r="K139" s="95"/>
    </row>
    <row r="140" spans="1:22" ht="6.75" customHeight="1" thickBot="1">
      <c r="A140" s="116"/>
      <c r="B140" s="180" t="s">
        <v>43</v>
      </c>
      <c r="C140" s="180"/>
      <c r="D140" s="180"/>
      <c r="E140" s="180"/>
      <c r="F140" s="180"/>
      <c r="G140" s="180"/>
      <c r="H140" s="180"/>
      <c r="I140" s="180"/>
      <c r="J140" s="180"/>
      <c r="K140" s="180"/>
    </row>
    <row r="141" spans="1:22" ht="18" customHeight="1" thickBot="1">
      <c r="A141" s="116"/>
      <c r="B141" s="180"/>
      <c r="C141" s="180"/>
      <c r="D141" s="180"/>
      <c r="E141" s="180"/>
      <c r="F141" s="180"/>
      <c r="G141" s="180"/>
      <c r="H141" s="180"/>
      <c r="I141" s="180"/>
      <c r="J141" s="180"/>
      <c r="K141" s="180"/>
    </row>
    <row r="142" spans="1:22" ht="13.5" thickBot="1">
      <c r="A142" s="116"/>
      <c r="B142" s="180"/>
      <c r="C142" s="180"/>
      <c r="D142" s="180"/>
      <c r="E142" s="180"/>
      <c r="F142" s="180"/>
      <c r="G142" s="180"/>
      <c r="H142" s="180"/>
      <c r="I142" s="180"/>
      <c r="J142" s="180"/>
      <c r="K142" s="180"/>
    </row>
    <row r="143" spans="1:22">
      <c r="A143" s="116"/>
      <c r="B143" s="180"/>
      <c r="C143" s="180"/>
      <c r="D143" s="180"/>
      <c r="E143" s="180"/>
      <c r="F143" s="180"/>
      <c r="G143" s="180"/>
      <c r="H143" s="180"/>
      <c r="I143" s="180"/>
      <c r="J143" s="180"/>
      <c r="K143" s="180"/>
    </row>
    <row r="144" spans="1:22">
      <c r="A144" s="116"/>
      <c r="B144" s="96" t="s">
        <v>44</v>
      </c>
      <c r="C144" s="97"/>
      <c r="D144" s="98"/>
      <c r="E144" s="98"/>
      <c r="F144" s="99"/>
      <c r="G144" s="99"/>
      <c r="H144" s="99"/>
      <c r="I144" s="99"/>
      <c r="J144" s="99"/>
      <c r="K144" s="100"/>
      <c r="L144" s="39"/>
      <c r="M144" s="39"/>
      <c r="N144" s="39"/>
      <c r="O144" s="39"/>
      <c r="P144" s="39"/>
    </row>
    <row r="145" spans="1:16">
      <c r="A145" s="116"/>
      <c r="B145" s="96"/>
      <c r="C145" s="39"/>
      <c r="D145" s="39"/>
      <c r="E145" s="39"/>
      <c r="F145" s="99"/>
      <c r="G145" s="99"/>
      <c r="H145" s="99"/>
      <c r="I145" s="99"/>
      <c r="J145" s="99"/>
      <c r="K145" s="100"/>
      <c r="L145" s="39"/>
      <c r="M145" s="39"/>
      <c r="N145" s="39"/>
      <c r="O145" s="39"/>
      <c r="P145" s="39"/>
    </row>
    <row r="146" spans="1:16" ht="13.5" thickBot="1">
      <c r="A146" s="150"/>
      <c r="B146" s="92"/>
      <c r="C146" s="101"/>
      <c r="D146" s="101"/>
      <c r="E146" s="101"/>
      <c r="F146" s="102"/>
      <c r="G146" s="102"/>
      <c r="H146" s="102"/>
      <c r="I146" s="102"/>
      <c r="J146" s="102"/>
      <c r="K146" s="103"/>
      <c r="L146" s="39"/>
      <c r="M146" s="39"/>
      <c r="N146" s="39"/>
      <c r="O146" s="39"/>
      <c r="P146" s="39"/>
    </row>
    <row r="147" spans="1:16">
      <c r="B147" s="39"/>
      <c r="C147" s="39"/>
      <c r="D147" s="39"/>
      <c r="E147" s="39"/>
      <c r="F147" s="39"/>
      <c r="G147" s="39"/>
      <c r="H147" s="59"/>
      <c r="I147" s="57"/>
      <c r="J147" s="89"/>
      <c r="K147" s="89"/>
      <c r="L147" s="39"/>
      <c r="M147" s="39"/>
      <c r="N147" s="39"/>
      <c r="O147" s="39"/>
      <c r="P147" s="39"/>
    </row>
    <row r="148" spans="1:16">
      <c r="B148" s="39"/>
      <c r="C148" s="39"/>
      <c r="D148" s="39"/>
      <c r="E148" s="39"/>
      <c r="F148" s="39"/>
      <c r="G148" s="39"/>
      <c r="H148" s="59"/>
      <c r="I148" s="57"/>
      <c r="J148" s="89"/>
      <c r="K148" s="89"/>
      <c r="L148" s="39"/>
      <c r="M148" s="39"/>
      <c r="N148" s="39"/>
      <c r="O148" s="39"/>
      <c r="P148" s="39"/>
    </row>
    <row r="149" spans="1:16">
      <c r="B149" s="39"/>
      <c r="C149" s="39"/>
      <c r="D149" s="39"/>
      <c r="E149" s="39"/>
      <c r="F149" s="39"/>
      <c r="G149" s="39"/>
      <c r="H149" s="59"/>
      <c r="I149" s="57"/>
      <c r="J149" s="89"/>
      <c r="K149" s="89"/>
      <c r="L149" s="39"/>
      <c r="M149" s="39"/>
      <c r="N149" s="39"/>
      <c r="O149" s="39"/>
      <c r="P149" s="39"/>
    </row>
    <row r="150" spans="1:16">
      <c r="B150" s="39"/>
      <c r="C150" s="39"/>
      <c r="D150" s="39"/>
      <c r="E150" s="39"/>
      <c r="F150" s="39"/>
      <c r="G150" s="39"/>
      <c r="H150" s="59"/>
      <c r="I150" s="57"/>
      <c r="J150" s="89"/>
      <c r="K150" s="89"/>
      <c r="L150" s="39"/>
      <c r="M150" s="39"/>
      <c r="N150" s="39"/>
      <c r="O150" s="39"/>
      <c r="P150" s="39"/>
    </row>
    <row r="151" spans="1:16">
      <c r="B151" s="39"/>
      <c r="C151" s="39"/>
      <c r="D151" s="39"/>
      <c r="E151" s="39"/>
      <c r="F151" s="39"/>
      <c r="G151" s="39"/>
      <c r="H151" s="59"/>
      <c r="I151" s="57"/>
      <c r="J151" s="89"/>
      <c r="K151" s="89"/>
      <c r="L151" s="39"/>
      <c r="M151" s="39"/>
      <c r="N151" s="39"/>
      <c r="O151" s="39"/>
      <c r="P151" s="39"/>
    </row>
    <row r="152" spans="1:16">
      <c r="B152" s="39"/>
      <c r="C152" s="39"/>
      <c r="D152" s="39"/>
      <c r="E152" s="39"/>
      <c r="F152" s="39"/>
      <c r="G152" s="39"/>
      <c r="H152" s="59"/>
      <c r="I152" s="57"/>
      <c r="J152" s="89"/>
      <c r="K152" s="89"/>
      <c r="L152" s="39"/>
      <c r="M152" s="39"/>
      <c r="N152" s="39"/>
      <c r="O152" s="39"/>
      <c r="P152" s="39"/>
    </row>
    <row r="153" spans="1:16">
      <c r="B153" s="39"/>
      <c r="C153" s="39"/>
      <c r="D153" s="39"/>
      <c r="E153" s="39"/>
      <c r="F153" s="39"/>
      <c r="G153" s="39"/>
      <c r="H153" s="59"/>
      <c r="I153" s="57"/>
      <c r="J153" s="89"/>
      <c r="K153" s="89"/>
      <c r="L153" s="39"/>
      <c r="M153" s="39"/>
      <c r="N153" s="39"/>
      <c r="O153" s="39"/>
      <c r="P153" s="39"/>
    </row>
    <row r="154" spans="1:16">
      <c r="B154" s="39"/>
      <c r="C154" s="39"/>
      <c r="D154" s="39"/>
      <c r="E154" s="39"/>
      <c r="F154" s="39"/>
      <c r="G154" s="39"/>
      <c r="H154" s="59"/>
      <c r="I154" s="57"/>
      <c r="J154" s="89"/>
      <c r="K154" s="89"/>
      <c r="L154" s="39"/>
      <c r="M154" s="39"/>
      <c r="N154" s="39"/>
      <c r="O154" s="39"/>
      <c r="P154" s="39"/>
    </row>
    <row r="155" spans="1:16">
      <c r="B155" s="39"/>
      <c r="C155" s="39"/>
      <c r="D155" s="39"/>
      <c r="E155" s="39"/>
      <c r="F155" s="39"/>
      <c r="G155" s="39"/>
      <c r="H155" s="59"/>
      <c r="I155" s="57"/>
      <c r="J155" s="89"/>
      <c r="K155" s="89"/>
      <c r="L155" s="39"/>
      <c r="M155" s="39"/>
      <c r="N155" s="39"/>
      <c r="O155" s="39"/>
      <c r="P155" s="39"/>
    </row>
    <row r="156" spans="1:16">
      <c r="B156" s="39"/>
      <c r="C156" s="39"/>
      <c r="D156" s="39"/>
      <c r="E156" s="39"/>
      <c r="F156" s="39"/>
      <c r="G156" s="39"/>
      <c r="H156" s="59"/>
      <c r="I156" s="57"/>
      <c r="J156" s="89"/>
      <c r="K156" s="89"/>
      <c r="L156" s="39"/>
      <c r="M156" s="39"/>
      <c r="N156" s="39"/>
      <c r="O156" s="39"/>
      <c r="P156" s="39"/>
    </row>
    <row r="157" spans="1:16">
      <c r="B157" s="39"/>
      <c r="C157" s="39"/>
      <c r="D157" s="39"/>
      <c r="E157" s="39"/>
      <c r="F157" s="39"/>
      <c r="G157" s="39"/>
      <c r="H157" s="59"/>
      <c r="I157" s="57"/>
      <c r="J157" s="89"/>
      <c r="K157" s="89"/>
      <c r="L157" s="39"/>
      <c r="M157" s="39"/>
      <c r="N157" s="39"/>
      <c r="O157" s="39"/>
      <c r="P157" s="39"/>
    </row>
    <row r="158" spans="1:16">
      <c r="B158" s="39"/>
      <c r="C158" s="39"/>
      <c r="D158" s="39"/>
      <c r="E158" s="39"/>
      <c r="F158" s="39"/>
      <c r="G158" s="39"/>
      <c r="H158" s="59"/>
      <c r="I158" s="57"/>
      <c r="J158" s="89"/>
      <c r="K158" s="89"/>
      <c r="L158" s="39"/>
      <c r="M158" s="39"/>
      <c r="N158" s="39"/>
      <c r="O158" s="39"/>
      <c r="P158" s="39"/>
    </row>
    <row r="159" spans="1:16">
      <c r="B159" s="39"/>
      <c r="C159" s="39"/>
      <c r="D159" s="39"/>
      <c r="E159" s="39"/>
      <c r="F159" s="39"/>
      <c r="G159" s="39"/>
      <c r="H159" s="59"/>
      <c r="I159" s="57"/>
      <c r="J159" s="89"/>
      <c r="K159" s="89"/>
      <c r="L159" s="39"/>
      <c r="M159" s="39"/>
      <c r="N159" s="39"/>
      <c r="O159" s="39"/>
      <c r="P159" s="39"/>
    </row>
    <row r="160" spans="1:16">
      <c r="B160" s="39"/>
      <c r="C160" s="39"/>
      <c r="D160" s="39"/>
      <c r="E160" s="39"/>
      <c r="F160" s="39"/>
      <c r="G160" s="39"/>
      <c r="H160" s="59"/>
      <c r="I160" s="57"/>
      <c r="J160" s="89"/>
      <c r="K160" s="89"/>
    </row>
    <row r="161" spans="2:11">
      <c r="B161" s="39"/>
      <c r="C161" s="39"/>
      <c r="D161" s="39"/>
      <c r="E161" s="39"/>
      <c r="F161" s="39"/>
      <c r="G161" s="39"/>
      <c r="H161" s="59"/>
      <c r="I161" s="57"/>
      <c r="J161" s="89"/>
      <c r="K161" s="89"/>
    </row>
    <row r="162" spans="2:11">
      <c r="B162" s="39"/>
      <c r="C162" s="39"/>
      <c r="D162" s="39"/>
      <c r="E162" s="39"/>
      <c r="F162" s="39"/>
      <c r="G162" s="39"/>
      <c r="H162" s="59"/>
      <c r="I162" s="57"/>
      <c r="J162" s="89"/>
      <c r="K162" s="89"/>
    </row>
  </sheetData>
  <sheetProtection password="CDFC" sheet="1" objects="1" scenarios="1"/>
  <mergeCells count="90">
    <mergeCell ref="C2:F2"/>
    <mergeCell ref="H2:I2"/>
    <mergeCell ref="F4:G4"/>
    <mergeCell ref="D5:E5"/>
    <mergeCell ref="F5:G5"/>
    <mergeCell ref="D6:E6"/>
    <mergeCell ref="F6:G6"/>
    <mergeCell ref="B9:K9"/>
    <mergeCell ref="B10:K10"/>
    <mergeCell ref="A27:G27"/>
    <mergeCell ref="G28:I28"/>
    <mergeCell ref="G29:I29"/>
    <mergeCell ref="A49:G49"/>
    <mergeCell ref="G50:I50"/>
    <mergeCell ref="G51:I51"/>
    <mergeCell ref="B32:K32"/>
    <mergeCell ref="A76:G76"/>
    <mergeCell ref="G77:I77"/>
    <mergeCell ref="G78:I78"/>
    <mergeCell ref="B54:K54"/>
    <mergeCell ref="G81:I81"/>
    <mergeCell ref="B84:K84"/>
    <mergeCell ref="B85:K85"/>
    <mergeCell ref="B86:E86"/>
    <mergeCell ref="B89:E89"/>
    <mergeCell ref="A83:K83"/>
    <mergeCell ref="B87:E87"/>
    <mergeCell ref="B88:E88"/>
    <mergeCell ref="F119:I119"/>
    <mergeCell ref="B118:D118"/>
    <mergeCell ref="E117:F117"/>
    <mergeCell ref="E118:F118"/>
    <mergeCell ref="B90:E90"/>
    <mergeCell ref="F91:I91"/>
    <mergeCell ref="B94:K94"/>
    <mergeCell ref="B95:K95"/>
    <mergeCell ref="B96:D96"/>
    <mergeCell ref="E96:F96"/>
    <mergeCell ref="B97:D97"/>
    <mergeCell ref="B98:D98"/>
    <mergeCell ref="B99:D99"/>
    <mergeCell ref="B100:D100"/>
    <mergeCell ref="B101:D101"/>
    <mergeCell ref="B102:D102"/>
    <mergeCell ref="B140:K143"/>
    <mergeCell ref="G134:I134"/>
    <mergeCell ref="J137:K137"/>
    <mergeCell ref="E137:I137"/>
    <mergeCell ref="J121:J122"/>
    <mergeCell ref="K121:K122"/>
    <mergeCell ref="G125:I125"/>
    <mergeCell ref="B127:C127"/>
    <mergeCell ref="J127:J128"/>
    <mergeCell ref="K127:K128"/>
    <mergeCell ref="B121:D121"/>
    <mergeCell ref="B103:D103"/>
    <mergeCell ref="B104:D104"/>
    <mergeCell ref="B105:D105"/>
    <mergeCell ref="B106:D106"/>
    <mergeCell ref="B107:D107"/>
    <mergeCell ref="B108:D108"/>
    <mergeCell ref="B109:D109"/>
    <mergeCell ref="B110:D110"/>
    <mergeCell ref="B111:D111"/>
    <mergeCell ref="B112:D112"/>
    <mergeCell ref="B113:D113"/>
    <mergeCell ref="B114:D114"/>
    <mergeCell ref="B116:D116"/>
    <mergeCell ref="B117:D117"/>
    <mergeCell ref="B115:D115"/>
    <mergeCell ref="E97:F97"/>
    <mergeCell ref="E98:F98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E107:F107"/>
    <mergeCell ref="E108:F108"/>
    <mergeCell ref="E109:F109"/>
    <mergeCell ref="E110:F110"/>
    <mergeCell ref="E111:F111"/>
    <mergeCell ref="E112:F112"/>
    <mergeCell ref="E113:F113"/>
    <mergeCell ref="E114:F114"/>
    <mergeCell ref="E115:F115"/>
    <mergeCell ref="E116:F116"/>
  </mergeCells>
  <dataValidations count="4">
    <dataValidation type="list" showInputMessage="1" showErrorMessage="1" sqref="C129:C133">
      <formula1>$M$129:$M$133</formula1>
    </dataValidation>
    <dataValidation type="list" allowBlank="1" showInputMessage="1" showErrorMessage="1" sqref="B86:E90">
      <formula1>$M$86:$M$89</formula1>
    </dataValidation>
    <dataValidation type="list" allowBlank="1" showInputMessage="1" showErrorMessage="1" sqref="G97:G118">
      <formula1>$M$97:$M$100</formula1>
    </dataValidation>
    <dataValidation type="list" showInputMessage="1" showErrorMessage="1" sqref="C123:C124">
      <formula1>$N$128:$N$133</formula1>
    </dataValidation>
  </dataValidations>
  <printOptions horizontalCentered="1"/>
  <pageMargins left="0.19685039370078741" right="0.11811023622047245" top="0.78740157480314965" bottom="0.59055118110236227" header="0.19685039370078741" footer="0.11811023622047245"/>
  <pageSetup paperSize="9" scale="90" orientation="portrait" horizontalDpi="300" verticalDpi="300" r:id="rId1"/>
  <headerFooter>
    <oddHeader>&amp;L&amp;"Calibri,Normal"&amp;12Ajuntament d'Alzira&amp;R&amp;"Calibri,Normal"&amp;11AUTOBAREMACIÓ DE MÈRITS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382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AUTOBAREMACIÓ</vt:lpstr>
      <vt:lpstr>AUTOBAREMACIÓ!Área_de_impresión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Iborra Daries</dc:creator>
  <cp:lastModifiedBy>esteban</cp:lastModifiedBy>
  <cp:revision>97</cp:revision>
  <cp:lastPrinted>2025-05-13T06:52:25Z</cp:lastPrinted>
  <dcterms:created xsi:type="dcterms:W3CDTF">2022-05-17T11:20:39Z</dcterms:created>
  <dcterms:modified xsi:type="dcterms:W3CDTF">2025-06-10T12:52:46Z</dcterms:modified>
  <dc:language>es-ES</dc:language>
</cp:coreProperties>
</file>