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4-BOLSAS\2026-Borses IDEA\Tècnics A2\"/>
    </mc:Choice>
  </mc:AlternateContent>
  <xr:revisionPtr revIDLastSave="0" documentId="13_ncr:1_{8E202FE6-C7B2-4DF0-BBC6-89AC807D3DF6}" xr6:coauthVersionLast="47" xr6:coauthVersionMax="47" xr10:uidLastSave="{00000000-0000-0000-0000-000000000000}"/>
  <workbookProtection workbookAlgorithmName="SHA-512" workbookHashValue="idyK+ba4Ilfynl/pu/DCEhD9fmtck2Upl7RKnoC8AULAk02OQci5AcStRXwfDoIshlvExhErwaHHeqVaQXh0rA==" workbookSaltValue="RiqwJuHbMFHmB+xDVUcKug==" workbookSpinCount="100000" lockStructure="1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0" i="1" l="1"/>
  <c r="J119" i="1"/>
  <c r="J118" i="1"/>
  <c r="J121" i="1" s="1"/>
  <c r="J130" i="1"/>
  <c r="J125" i="1"/>
  <c r="J126" i="1" s="1"/>
  <c r="J110" i="1"/>
  <c r="J114" i="1" s="1"/>
  <c r="J111" i="1"/>
  <c r="J112" i="1"/>
  <c r="J113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89" i="1"/>
  <c r="J134" i="1"/>
  <c r="J133" i="1"/>
  <c r="J132" i="1"/>
  <c r="J131" i="1"/>
  <c r="H74" i="1"/>
  <c r="H73" i="1"/>
  <c r="H72" i="1"/>
  <c r="H71" i="1"/>
  <c r="H70" i="1"/>
  <c r="H69" i="1"/>
  <c r="H68" i="1"/>
  <c r="H67" i="1"/>
  <c r="H66" i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75" i="1" l="1"/>
  <c r="I75" i="1" s="1"/>
  <c r="J75" i="1" s="1"/>
  <c r="J76" i="1" s="1"/>
  <c r="H31" i="1"/>
  <c r="I31" i="1" s="1"/>
  <c r="J31" i="1" s="1"/>
  <c r="J32" i="1" s="1"/>
  <c r="H56" i="1"/>
  <c r="I56" i="1" s="1"/>
  <c r="J56" i="1" s="1"/>
  <c r="J57" i="1" s="1"/>
  <c r="J135" i="1"/>
  <c r="J107" i="1"/>
  <c r="J81" i="1" l="1"/>
  <c r="J137" i="1" s="1"/>
</calcChain>
</file>

<file path=xl/sharedStrings.xml><?xml version="1.0" encoding="utf-8"?>
<sst xmlns="http://schemas.openxmlformats.org/spreadsheetml/2006/main" count="116" uniqueCount="68">
  <si>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</si>
  <si>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</si>
  <si>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</si>
  <si>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</si>
  <si>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</si>
  <si>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</si>
  <si>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</si>
  <si>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</si>
  <si>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</si>
  <si>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</si>
  <si>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</si>
  <si>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</si>
  <si>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</si>
  <si>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</si>
  <si>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</si>
  <si>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</si>
  <si>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</si>
  <si>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</si>
  <si>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</si>
  <si>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</si>
  <si>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</si>
  <si>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</si>
  <si>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</si>
  <si>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</si>
  <si>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</si>
  <si>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</si>
  <si>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</si>
  <si>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</si>
  <si>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</si>
  <si>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</si>
  <si>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</si>
  <si>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TOTAL</t>
  </si>
  <si>
    <t xml:space="preserve"> </t>
  </si>
  <si>
    <t>TOTAL TITULACIONS</t>
  </si>
  <si>
    <t>CONEIXEMENTS DE VALENCIÀ (màx. 3 p.)</t>
  </si>
  <si>
    <t>A2</t>
  </si>
  <si>
    <t>IDIOMA</t>
  </si>
  <si>
    <t>NIVELL</t>
  </si>
  <si>
    <t>B1</t>
  </si>
  <si>
    <t>B2</t>
  </si>
  <si>
    <t>C1</t>
  </si>
  <si>
    <t>TOTAL VALENCIÀ</t>
  </si>
  <si>
    <t>C2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</si>
  <si>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</si>
  <si>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</si>
  <si>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</si>
  <si>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</si>
  <si>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</si>
  <si>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</si>
  <si>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TÈCNIC/A MITJÀ DE GESTIÓ, SUBGRUP A2</t>
  </si>
  <si>
    <t>2420/2026</t>
  </si>
  <si>
    <t>CONVOCATÒRIA 10/26</t>
  </si>
  <si>
    <t>Serveis prestats com a empleat públic amb vinculació en la mateixa plaça o categoria a la qual es desitja accedir, a l’Administració Local  (0,080/mes)</t>
  </si>
  <si>
    <t>Serveis prestats com a empleat públic amb vinculació en la mateixa plaça o categoria a la qual es desitja accedir, en altres Administracions Públiques (0,070/mes)</t>
  </si>
  <si>
    <t>Serveis prestats dins de l'administració en distinta plaça o categoria a la qual es desitja accedir, però en funcions relatives al seu àmbit professional, a criteri de l'OTS (0,020/mes)</t>
  </si>
  <si>
    <t>15h o més hores</t>
  </si>
  <si>
    <t>25h o més hores</t>
  </si>
  <si>
    <t>50h o més hores</t>
  </si>
  <si>
    <t>75h o més hores</t>
  </si>
  <si>
    <t>100h o més hores</t>
  </si>
  <si>
    <t>TITULACIÓ ACADÈMICA complementàries (màx. 2,00 punts)</t>
  </si>
  <si>
    <t>Titulació Universitaria</t>
  </si>
  <si>
    <t>Títol grau superior FP</t>
  </si>
  <si>
    <t>MÀSTERS I CURSOS DE POSTGRAU complementàries (màx. 2,00 punts)</t>
  </si>
  <si>
    <t>Titulacions acadèmiques de la família porfessional relacionada amb les funcions del lloc, distinta a l'exigida per a l'accés</t>
  </si>
  <si>
    <t>Oficials o propis no inclosos en l'apartat de titulació, relacionats amb les funcions pròpies de la plaça convocada</t>
  </si>
  <si>
    <t>Màster entre 60 i 120 crèdits</t>
  </si>
  <si>
    <t>Cursos de Post-grau entre 15 i 60 crèdits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</si>
</sst>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30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9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right" vertical="center" wrapText="1"/>
    </xf>
    <xf numFmtId="0" fontId="15" fillId="7" borderId="27" xfId="0" applyFont="1" applyFill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2" fontId="28" fillId="0" borderId="9" xfId="0" applyNumberFormat="1" applyFont="1" applyBorder="1" applyAlignment="1">
      <alignment horizontal="right" vertical="center" wrapText="1"/>
    </xf>
    <xf numFmtId="2" fontId="29" fillId="0" borderId="9" xfId="0" applyNumberFormat="1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left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center" vertical="center" wrapText="1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44"/>
  <sheetViews>
    <sheetView showGridLines="0" tabSelected="1" topLeftCell="A110" zoomScaleNormal="100" workbookViewId="0">
      <selection activeCell="C125" sqref="C125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51</v>
      </c>
      <c r="C2" s="154" t="s">
        <v>49</v>
      </c>
      <c r="D2" s="154"/>
      <c r="E2" s="154"/>
      <c r="F2" s="154"/>
      <c r="G2" s="10" t="s">
        <v>0</v>
      </c>
      <c r="H2" s="155" t="s">
        <v>50</v>
      </c>
      <c r="I2" s="155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1</v>
      </c>
      <c r="C4" s="16"/>
      <c r="D4" s="16"/>
      <c r="E4" s="16"/>
      <c r="F4" s="156"/>
      <c r="G4" s="156"/>
      <c r="K4" s="14"/>
    </row>
    <row r="5" spans="1:22" x14ac:dyDescent="0.25">
      <c r="A5" s="13"/>
      <c r="B5" s="17" t="s">
        <v>2</v>
      </c>
      <c r="C5" s="18" t="s">
        <v>3</v>
      </c>
      <c r="D5" s="157" t="s">
        <v>4</v>
      </c>
      <c r="E5" s="157"/>
      <c r="F5" s="158" t="s">
        <v>5</v>
      </c>
      <c r="G5" s="158"/>
      <c r="K5" s="14"/>
    </row>
    <row r="6" spans="1:22" ht="15" customHeight="1" x14ac:dyDescent="0.25">
      <c r="A6" s="13"/>
      <c r="B6" s="19"/>
      <c r="C6" s="20"/>
      <c r="D6" s="159"/>
      <c r="E6" s="159"/>
      <c r="F6" s="160"/>
      <c r="G6" s="160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6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61" t="s">
        <v>7</v>
      </c>
      <c r="C9" s="161"/>
      <c r="D9" s="161"/>
      <c r="E9" s="161"/>
      <c r="F9" s="161"/>
      <c r="G9" s="161"/>
      <c r="H9" s="161"/>
      <c r="I9" s="161"/>
      <c r="J9" s="161"/>
      <c r="K9" s="161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62" t="s">
        <v>52</v>
      </c>
      <c r="C10" s="162"/>
      <c r="D10" s="162"/>
      <c r="E10" s="162"/>
      <c r="F10" s="162"/>
      <c r="G10" s="162"/>
      <c r="H10" s="162"/>
      <c r="I10" s="162"/>
      <c r="J10" s="162"/>
      <c r="K10" s="162"/>
    </row>
    <row r="11" spans="1:22" ht="29.25" customHeight="1" thickBot="1" x14ac:dyDescent="0.3">
      <c r="A11" s="24" t="s">
        <v>8</v>
      </c>
      <c r="B11" s="2" t="s">
        <v>9</v>
      </c>
      <c r="C11" s="2" t="s">
        <v>10</v>
      </c>
      <c r="D11" s="2" t="s">
        <v>11</v>
      </c>
      <c r="E11" s="25" t="s">
        <v>12</v>
      </c>
      <c r="F11" s="2" t="s">
        <v>13</v>
      </c>
      <c r="G11" s="2" t="s">
        <v>14</v>
      </c>
      <c r="H11" s="26" t="s">
        <v>15</v>
      </c>
      <c r="I11" s="27" t="s">
        <v>16</v>
      </c>
      <c r="J11" s="28" t="s">
        <v>17</v>
      </c>
      <c r="K11" s="29" t="s">
        <v>18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63" t="s">
        <v>19</v>
      </c>
      <c r="B31" s="163"/>
      <c r="C31" s="163"/>
      <c r="D31" s="163"/>
      <c r="E31" s="163"/>
      <c r="F31" s="163"/>
      <c r="G31" s="163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64" t="s">
        <v>20</v>
      </c>
      <c r="H32" s="164"/>
      <c r="I32" s="164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21</v>
      </c>
      <c r="C33" s="4"/>
      <c r="D33" s="4"/>
      <c r="E33" s="4"/>
      <c r="F33" s="4"/>
      <c r="G33" s="165"/>
      <c r="H33" s="165"/>
      <c r="I33" s="165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22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23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66" t="s">
        <v>53</v>
      </c>
      <c r="C36" s="166"/>
      <c r="D36" s="166"/>
      <c r="E36" s="166"/>
      <c r="F36" s="166"/>
      <c r="G36" s="166"/>
      <c r="H36" s="166"/>
      <c r="I36" s="166"/>
      <c r="J36" s="166"/>
      <c r="K36" s="166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8</v>
      </c>
      <c r="B37" s="2" t="s">
        <v>9</v>
      </c>
      <c r="C37" s="2" t="s">
        <v>10</v>
      </c>
      <c r="D37" s="2" t="s">
        <v>11</v>
      </c>
      <c r="E37" s="25" t="s">
        <v>12</v>
      </c>
      <c r="F37" s="2" t="s">
        <v>13</v>
      </c>
      <c r="G37" s="2" t="s">
        <v>14</v>
      </c>
      <c r="H37" s="26" t="s">
        <v>15</v>
      </c>
      <c r="I37" s="27" t="s">
        <v>16</v>
      </c>
      <c r="J37" s="28" t="s">
        <v>17</v>
      </c>
      <c r="K37" s="66" t="s">
        <v>18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67" t="s">
        <v>19</v>
      </c>
      <c r="B56" s="167"/>
      <c r="C56" s="167"/>
      <c r="D56" s="167"/>
      <c r="E56" s="167"/>
      <c r="F56" s="167"/>
      <c r="G56" s="167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64" t="s">
        <v>20</v>
      </c>
      <c r="H57" s="164"/>
      <c r="I57" s="164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21</v>
      </c>
      <c r="C58" s="75"/>
      <c r="D58" s="75"/>
      <c r="E58" s="75"/>
      <c r="F58" s="75"/>
      <c r="G58" s="165"/>
      <c r="H58" s="165"/>
      <c r="I58" s="165"/>
      <c r="J58" s="58"/>
      <c r="K58" s="59"/>
    </row>
    <row r="59" spans="1:22" ht="12" customHeight="1" x14ac:dyDescent="0.25">
      <c r="A59" s="13"/>
      <c r="B59" s="57" t="s">
        <v>24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25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62" t="s">
        <v>54</v>
      </c>
      <c r="C62" s="162"/>
      <c r="D62" s="162"/>
      <c r="E62" s="162"/>
      <c r="F62" s="162"/>
      <c r="G62" s="162"/>
      <c r="H62" s="162"/>
      <c r="I62" s="162"/>
      <c r="J62" s="162"/>
      <c r="K62" s="162"/>
    </row>
    <row r="63" spans="1:22" ht="29.25" customHeight="1" thickBot="1" x14ac:dyDescent="0.3">
      <c r="A63" s="24" t="s">
        <v>8</v>
      </c>
      <c r="B63" s="2" t="s">
        <v>9</v>
      </c>
      <c r="C63" s="2" t="s">
        <v>10</v>
      </c>
      <c r="D63" s="2" t="s">
        <v>11</v>
      </c>
      <c r="E63" s="25" t="s">
        <v>12</v>
      </c>
      <c r="F63" s="2" t="s">
        <v>13</v>
      </c>
      <c r="G63" s="2" t="s">
        <v>14</v>
      </c>
      <c r="H63" s="26" t="s">
        <v>15</v>
      </c>
      <c r="I63" s="27" t="s">
        <v>16</v>
      </c>
      <c r="J63" s="28" t="s">
        <v>17</v>
      </c>
      <c r="K63" s="29" t="s">
        <v>18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67" t="s">
        <v>19</v>
      </c>
      <c r="B75" s="167"/>
      <c r="C75" s="167"/>
      <c r="D75" s="167"/>
      <c r="E75" s="167"/>
      <c r="F75" s="167"/>
      <c r="G75" s="167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64" t="s">
        <v>20</v>
      </c>
      <c r="H76" s="164"/>
      <c r="I76" s="164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21</v>
      </c>
      <c r="C77" s="75"/>
      <c r="D77" s="75"/>
      <c r="E77" s="75"/>
      <c r="F77" s="75"/>
      <c r="G77" s="165"/>
      <c r="H77" s="165"/>
      <c r="I77" s="165"/>
      <c r="J77" s="58"/>
      <c r="K77" s="59"/>
    </row>
    <row r="78" spans="1:22" ht="12" customHeight="1" x14ac:dyDescent="0.25">
      <c r="A78" s="13"/>
      <c r="B78" s="57" t="s">
        <v>24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25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8" t="s">
        <v>26</v>
      </c>
      <c r="D81" s="168"/>
      <c r="E81" s="168"/>
      <c r="F81" s="168"/>
      <c r="G81" s="168"/>
      <c r="H81" s="168"/>
      <c r="I81" s="168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9"/>
      <c r="D86" s="169"/>
      <c r="E86" s="169"/>
      <c r="F86" s="169"/>
      <c r="G86" s="169"/>
      <c r="H86" s="169"/>
      <c r="I86" s="169"/>
      <c r="J86" s="169"/>
      <c r="K86" s="169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70" t="s">
        <v>27</v>
      </c>
      <c r="C87" s="170"/>
      <c r="D87" s="170"/>
      <c r="E87" s="170"/>
      <c r="F87" s="170"/>
      <c r="G87" s="170"/>
      <c r="H87" s="170"/>
      <c r="I87" s="170"/>
      <c r="J87" s="170"/>
      <c r="K87" s="170"/>
    </row>
    <row r="88" spans="1:22" ht="24" customHeight="1" x14ac:dyDescent="0.25">
      <c r="A88" s="84" t="s">
        <v>8</v>
      </c>
      <c r="B88" s="158" t="s">
        <v>28</v>
      </c>
      <c r="C88" s="158"/>
      <c r="D88" s="158"/>
      <c r="E88" s="171" t="s">
        <v>29</v>
      </c>
      <c r="F88" s="171"/>
      <c r="G88" s="85" t="s">
        <v>30</v>
      </c>
      <c r="H88" s="86"/>
      <c r="J88" s="87" t="s">
        <v>17</v>
      </c>
      <c r="K88" s="172" t="s">
        <v>18</v>
      </c>
    </row>
    <row r="89" spans="1:22" ht="14.4" x14ac:dyDescent="0.25">
      <c r="A89" s="88"/>
      <c r="B89" s="173"/>
      <c r="C89" s="173"/>
      <c r="D89" s="173"/>
      <c r="E89" s="160"/>
      <c r="F89" s="160"/>
      <c r="G89" s="89"/>
      <c r="J89" s="90" t="b">
        <f>IF(G89="15h o més hores","0,20",IF(G89="25h o més hores","0,30",IF(G89="50h o més hores","0,75",IF(G89="75h o més hores","1,20",IF(G89="100h o més hores","1,50")))))</f>
        <v>0</v>
      </c>
      <c r="K89" s="172"/>
    </row>
    <row r="90" spans="1:22" ht="14.4" x14ac:dyDescent="0.25">
      <c r="A90" s="88"/>
      <c r="B90" s="173"/>
      <c r="C90" s="173"/>
      <c r="D90" s="173"/>
      <c r="E90" s="160"/>
      <c r="F90" s="160"/>
      <c r="G90" s="89"/>
      <c r="J90" s="90" t="b">
        <f t="shared" ref="J90:J106" si="3">IF(G90="15h o més hores","0,20",IF(G90="25h o més hores","0,30",IF(G90="50h o més hores","0,75",IF(G90="75h o més hores","1,20",IF(G90="100h o més hores","1,50")))))</f>
        <v>0</v>
      </c>
      <c r="K90" s="52"/>
      <c r="L90" s="30"/>
      <c r="M90" s="4" t="s">
        <v>55</v>
      </c>
    </row>
    <row r="91" spans="1:22" ht="14.4" x14ac:dyDescent="0.25">
      <c r="A91" s="88"/>
      <c r="B91" s="173"/>
      <c r="C91" s="173"/>
      <c r="D91" s="173"/>
      <c r="E91" s="160"/>
      <c r="F91" s="160"/>
      <c r="G91" s="89"/>
      <c r="J91" s="90" t="b">
        <f t="shared" si="3"/>
        <v>0</v>
      </c>
      <c r="K91" s="52"/>
      <c r="M91" s="4" t="s">
        <v>56</v>
      </c>
    </row>
    <row r="92" spans="1:22" ht="14.4" x14ac:dyDescent="0.25">
      <c r="A92" s="88"/>
      <c r="B92" s="173"/>
      <c r="C92" s="173"/>
      <c r="D92" s="173"/>
      <c r="E92" s="160"/>
      <c r="F92" s="160"/>
      <c r="G92" s="89"/>
      <c r="J92" s="90" t="b">
        <f t="shared" si="3"/>
        <v>0</v>
      </c>
      <c r="K92" s="52"/>
      <c r="M92" s="4" t="s">
        <v>57</v>
      </c>
    </row>
    <row r="93" spans="1:22" ht="14.4" x14ac:dyDescent="0.25">
      <c r="A93" s="88"/>
      <c r="B93" s="173"/>
      <c r="C93" s="173"/>
      <c r="D93" s="173"/>
      <c r="E93" s="160"/>
      <c r="F93" s="160"/>
      <c r="G93" s="89"/>
      <c r="J93" s="90" t="b">
        <f t="shared" si="3"/>
        <v>0</v>
      </c>
      <c r="K93" s="52"/>
      <c r="M93" s="4" t="s">
        <v>58</v>
      </c>
    </row>
    <row r="94" spans="1:22" ht="14.4" x14ac:dyDescent="0.25">
      <c r="A94" s="88"/>
      <c r="B94" s="173"/>
      <c r="C94" s="173"/>
      <c r="D94" s="173"/>
      <c r="E94" s="160"/>
      <c r="F94" s="160"/>
      <c r="G94" s="89"/>
      <c r="J94" s="90" t="b">
        <f t="shared" si="3"/>
        <v>0</v>
      </c>
      <c r="K94" s="52"/>
      <c r="M94" s="4" t="s">
        <v>59</v>
      </c>
    </row>
    <row r="95" spans="1:22" ht="14.4" x14ac:dyDescent="0.25">
      <c r="A95" s="88"/>
      <c r="B95" s="173"/>
      <c r="C95" s="173"/>
      <c r="D95" s="173"/>
      <c r="E95" s="160"/>
      <c r="F95" s="160"/>
      <c r="G95" s="89"/>
      <c r="J95" s="90" t="b">
        <f t="shared" si="3"/>
        <v>0</v>
      </c>
      <c r="K95" s="52"/>
    </row>
    <row r="96" spans="1:22" ht="14.4" x14ac:dyDescent="0.25">
      <c r="A96" s="88"/>
      <c r="B96" s="173"/>
      <c r="C96" s="173"/>
      <c r="D96" s="173"/>
      <c r="E96" s="160"/>
      <c r="F96" s="160"/>
      <c r="G96" s="89"/>
      <c r="J96" s="90" t="b">
        <f t="shared" si="3"/>
        <v>0</v>
      </c>
      <c r="K96" s="52"/>
    </row>
    <row r="97" spans="1:22" ht="14.4" x14ac:dyDescent="0.25">
      <c r="A97" s="88"/>
      <c r="B97" s="173"/>
      <c r="C97" s="173"/>
      <c r="D97" s="173"/>
      <c r="E97" s="160"/>
      <c r="F97" s="160"/>
      <c r="G97" s="89"/>
      <c r="J97" s="90" t="b">
        <f t="shared" si="3"/>
        <v>0</v>
      </c>
      <c r="K97" s="52"/>
    </row>
    <row r="98" spans="1:22" ht="14.4" x14ac:dyDescent="0.25">
      <c r="A98" s="88"/>
      <c r="B98" s="173"/>
      <c r="C98" s="173"/>
      <c r="D98" s="173"/>
      <c r="E98" s="160"/>
      <c r="F98" s="160"/>
      <c r="G98" s="89"/>
      <c r="J98" s="90" t="b">
        <f t="shared" si="3"/>
        <v>0</v>
      </c>
      <c r="K98" s="52"/>
    </row>
    <row r="99" spans="1:22" ht="14.4" x14ac:dyDescent="0.25">
      <c r="A99" s="88"/>
      <c r="B99" s="173"/>
      <c r="C99" s="173"/>
      <c r="D99" s="173"/>
      <c r="E99" s="160"/>
      <c r="F99" s="160"/>
      <c r="G99" s="89"/>
      <c r="J99" s="90" t="b">
        <f t="shared" si="3"/>
        <v>0</v>
      </c>
      <c r="K99" s="52"/>
    </row>
    <row r="100" spans="1:22" ht="14.4" x14ac:dyDescent="0.25">
      <c r="A100" s="88"/>
      <c r="B100" s="173"/>
      <c r="C100" s="173"/>
      <c r="D100" s="173"/>
      <c r="E100" s="160"/>
      <c r="F100" s="160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73"/>
      <c r="C101" s="173"/>
      <c r="D101" s="173"/>
      <c r="E101" s="160"/>
      <c r="F101" s="160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73"/>
      <c r="C102" s="173"/>
      <c r="D102" s="173"/>
      <c r="E102" s="160"/>
      <c r="F102" s="160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73"/>
      <c r="C103" s="173"/>
      <c r="D103" s="173"/>
      <c r="E103" s="160"/>
      <c r="F103" s="160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73"/>
      <c r="C104" s="173"/>
      <c r="D104" s="173"/>
      <c r="E104" s="160"/>
      <c r="F104" s="160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73"/>
      <c r="C105" s="173"/>
      <c r="D105" s="173"/>
      <c r="E105" s="160"/>
      <c r="F105" s="160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73"/>
      <c r="C106" s="173"/>
      <c r="D106" s="173"/>
      <c r="E106" s="160"/>
      <c r="F106" s="160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74" t="s">
        <v>31</v>
      </c>
      <c r="H107" s="174"/>
      <c r="I107" s="174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70" t="s">
        <v>60</v>
      </c>
      <c r="C108" s="170"/>
      <c r="D108" s="170"/>
      <c r="E108" s="170"/>
      <c r="F108" s="170"/>
      <c r="G108" s="170"/>
      <c r="H108" s="170"/>
      <c r="I108" s="170"/>
      <c r="J108" s="170"/>
      <c r="K108" s="170"/>
      <c r="O108" s="4" t="s">
        <v>32</v>
      </c>
    </row>
    <row r="109" spans="1:22" ht="25.5" customHeight="1" x14ac:dyDescent="0.25">
      <c r="A109" s="84" t="s">
        <v>8</v>
      </c>
      <c r="B109" s="175" t="s">
        <v>64</v>
      </c>
      <c r="C109" s="175"/>
      <c r="D109" s="175"/>
      <c r="E109" s="175"/>
      <c r="F109" s="175"/>
      <c r="G109" s="175"/>
      <c r="H109" s="175"/>
      <c r="I109" s="175"/>
      <c r="J109" s="175"/>
      <c r="K109" s="175"/>
    </row>
    <row r="110" spans="1:22" ht="15" customHeight="1" x14ac:dyDescent="0.25">
      <c r="A110" s="97"/>
      <c r="B110" s="176"/>
      <c r="C110" s="176"/>
      <c r="D110" s="176"/>
      <c r="E110" s="176"/>
      <c r="F110" s="98"/>
      <c r="G110" s="99"/>
      <c r="H110" s="100"/>
      <c r="I110" s="100"/>
      <c r="J110" s="101" t="b">
        <f>IF(B110="Titulació Universitaria","1,00",IF(B110="Títol grau superior FP","0,50"))</f>
        <v>0</v>
      </c>
      <c r="K110" s="102"/>
      <c r="M110" s="4" t="s">
        <v>61</v>
      </c>
    </row>
    <row r="111" spans="1:22" ht="15" customHeight="1" x14ac:dyDescent="0.25">
      <c r="A111" s="103"/>
      <c r="B111" s="176"/>
      <c r="C111" s="176"/>
      <c r="D111" s="176"/>
      <c r="E111" s="176"/>
      <c r="F111" s="98"/>
      <c r="G111" s="99"/>
      <c r="H111" s="100"/>
      <c r="I111" s="100"/>
      <c r="J111" s="101" t="b">
        <f t="shared" ref="J111:J113" si="4">IF(B111="Titulació Universitaria","1,00",IF(B111="Títol grau superior FP","0,50"))</f>
        <v>0</v>
      </c>
      <c r="K111" s="102"/>
      <c r="M111" s="4" t="s">
        <v>62</v>
      </c>
    </row>
    <row r="112" spans="1:22" ht="15" customHeight="1" x14ac:dyDescent="0.25">
      <c r="A112" s="103"/>
      <c r="B112" s="176"/>
      <c r="C112" s="176"/>
      <c r="D112" s="176"/>
      <c r="E112" s="176"/>
      <c r="F112" s="98"/>
      <c r="G112" s="99"/>
      <c r="H112" s="100"/>
      <c r="I112" s="100"/>
      <c r="J112" s="101" t="b">
        <f t="shared" si="4"/>
        <v>0</v>
      </c>
      <c r="K112" s="102"/>
    </row>
    <row r="113" spans="1:14" ht="15" customHeight="1" x14ac:dyDescent="0.25">
      <c r="A113" s="103"/>
      <c r="B113" s="176"/>
      <c r="C113" s="176"/>
      <c r="D113" s="176"/>
      <c r="E113" s="176"/>
      <c r="F113" s="98"/>
      <c r="G113" s="99"/>
      <c r="H113" s="100"/>
      <c r="I113" s="100"/>
      <c r="J113" s="101" t="b">
        <f t="shared" si="4"/>
        <v>0</v>
      </c>
      <c r="K113" s="102"/>
    </row>
    <row r="114" spans="1:14" ht="17.25" customHeight="1" x14ac:dyDescent="0.25">
      <c r="A114" s="104"/>
      <c r="B114" s="105"/>
      <c r="C114" s="106"/>
      <c r="D114" s="106"/>
      <c r="E114" s="106"/>
      <c r="F114" s="177" t="s">
        <v>33</v>
      </c>
      <c r="G114" s="177"/>
      <c r="H114" s="177"/>
      <c r="I114" s="177"/>
      <c r="J114" s="107">
        <f>IF((J110+J111+J112+J113)&gt;2,"2,00",(J110+J111+J112+J113))</f>
        <v>0</v>
      </c>
      <c r="K114" s="108"/>
    </row>
    <row r="115" spans="1:14" ht="17.25" customHeight="1" x14ac:dyDescent="0.25">
      <c r="A115" s="96"/>
      <c r="B115" s="148"/>
      <c r="C115" s="106"/>
      <c r="D115" s="106"/>
      <c r="E115" s="106"/>
      <c r="F115" s="99"/>
      <c r="G115" s="99"/>
      <c r="H115" s="99"/>
      <c r="I115" s="99"/>
      <c r="J115" s="149"/>
      <c r="K115" s="151"/>
    </row>
    <row r="116" spans="1:14" ht="17.25" customHeight="1" thickBot="1" x14ac:dyDescent="0.3">
      <c r="A116" s="96"/>
      <c r="B116" s="170" t="s">
        <v>63</v>
      </c>
      <c r="C116" s="170"/>
      <c r="D116" s="170"/>
      <c r="E116" s="170"/>
      <c r="F116" s="170"/>
      <c r="G116" s="170"/>
      <c r="H116" s="170"/>
      <c r="I116" s="170"/>
      <c r="J116" s="170"/>
      <c r="K116" s="170"/>
    </row>
    <row r="117" spans="1:14" ht="21.6" customHeight="1" thickBot="1" x14ac:dyDescent="0.3">
      <c r="A117" s="84" t="s">
        <v>8</v>
      </c>
      <c r="B117" s="175" t="s">
        <v>65</v>
      </c>
      <c r="C117" s="175"/>
      <c r="D117" s="175"/>
      <c r="E117" s="175"/>
      <c r="F117" s="175"/>
      <c r="G117" s="175"/>
      <c r="H117" s="175"/>
      <c r="I117" s="175"/>
      <c r="J117" s="175"/>
      <c r="K117" s="175"/>
    </row>
    <row r="118" spans="1:14" ht="17.25" customHeight="1" x14ac:dyDescent="0.25">
      <c r="A118" s="96"/>
      <c r="B118" s="181"/>
      <c r="C118" s="182"/>
      <c r="D118" s="182"/>
      <c r="E118" s="183"/>
      <c r="F118" s="99"/>
      <c r="G118" s="99"/>
      <c r="H118" s="99"/>
      <c r="I118" s="99"/>
      <c r="J118" s="153" t="b">
        <f>IF(B118="Màster entre 60 i 120 crèdits","1,00",IF(B118="Cursos de Post-grau entre 15 i 60 crèdits","0,50"))</f>
        <v>0</v>
      </c>
      <c r="K118" s="150"/>
      <c r="M118" s="4" t="s">
        <v>66</v>
      </c>
    </row>
    <row r="119" spans="1:14" ht="17.25" customHeight="1" x14ac:dyDescent="0.25">
      <c r="A119" s="96"/>
      <c r="B119" s="181"/>
      <c r="C119" s="182"/>
      <c r="D119" s="182"/>
      <c r="E119" s="183"/>
      <c r="F119" s="99"/>
      <c r="G119" s="99"/>
      <c r="H119" s="99"/>
      <c r="I119" s="99"/>
      <c r="J119" s="153" t="b">
        <f t="shared" ref="J119:J120" si="5">IF(B119="Màster entre 60 i 120 crèdits","1,00",IF(B119="Cursos de Post-grau entre 15 i 60 crèdits","0,50"))</f>
        <v>0</v>
      </c>
      <c r="K119" s="150"/>
      <c r="M119" s="4" t="s">
        <v>67</v>
      </c>
    </row>
    <row r="120" spans="1:14" ht="17.25" customHeight="1" x14ac:dyDescent="0.25">
      <c r="A120" s="96"/>
      <c r="B120" s="181"/>
      <c r="C120" s="182"/>
      <c r="D120" s="182"/>
      <c r="E120" s="183"/>
      <c r="F120" s="99"/>
      <c r="G120" s="99"/>
      <c r="H120" s="99"/>
      <c r="I120" s="99"/>
      <c r="J120" s="153" t="b">
        <f t="shared" si="5"/>
        <v>0</v>
      </c>
      <c r="K120" s="150"/>
    </row>
    <row r="121" spans="1:14" ht="17.25" customHeight="1" x14ac:dyDescent="0.25">
      <c r="A121" s="96"/>
      <c r="B121" s="184"/>
      <c r="C121" s="184"/>
      <c r="D121" s="184"/>
      <c r="E121" s="184"/>
      <c r="F121" s="177" t="s">
        <v>31</v>
      </c>
      <c r="G121" s="177"/>
      <c r="H121" s="177"/>
      <c r="I121" s="177"/>
      <c r="J121" s="152">
        <f>IF((J118+J119+J120)&gt;2,"2,00",(J118+J119+J120))</f>
        <v>0</v>
      </c>
      <c r="K121" s="150"/>
    </row>
    <row r="122" spans="1:14" ht="15" customHeight="1" x14ac:dyDescent="0.25">
      <c r="A122" s="109"/>
      <c r="K122" s="110"/>
    </row>
    <row r="123" spans="1:14" ht="15" customHeight="1" thickBot="1" x14ac:dyDescent="0.3">
      <c r="A123" s="111"/>
      <c r="B123" s="178" t="s">
        <v>34</v>
      </c>
      <c r="C123" s="178"/>
      <c r="D123" s="112"/>
      <c r="E123" s="113"/>
      <c r="G123" s="114"/>
      <c r="H123" s="115"/>
      <c r="J123" s="179" t="s">
        <v>17</v>
      </c>
      <c r="K123" s="180" t="s">
        <v>18</v>
      </c>
      <c r="N123" s="117"/>
    </row>
    <row r="124" spans="1:14" s="4" customFormat="1" ht="24" customHeight="1" x14ac:dyDescent="0.25">
      <c r="A124" s="84" t="s">
        <v>8</v>
      </c>
      <c r="B124" s="118" t="s">
        <v>36</v>
      </c>
      <c r="C124" s="118" t="s">
        <v>37</v>
      </c>
      <c r="D124" s="119"/>
      <c r="E124" s="119"/>
      <c r="F124" s="119"/>
      <c r="G124" s="119"/>
      <c r="H124" s="119"/>
      <c r="I124" s="119"/>
      <c r="J124" s="179"/>
      <c r="K124" s="180"/>
      <c r="M124" s="4" t="s">
        <v>38</v>
      </c>
    </row>
    <row r="125" spans="1:14" s="4" customFormat="1" ht="21" customHeight="1" x14ac:dyDescent="0.25">
      <c r="A125" s="120"/>
      <c r="B125" s="41"/>
      <c r="C125" s="118"/>
      <c r="D125" s="119"/>
      <c r="E125" s="119"/>
      <c r="F125" s="119"/>
      <c r="G125" s="119"/>
      <c r="H125" s="119"/>
      <c r="I125" s="119"/>
      <c r="J125" s="116" t="b">
        <f>IF(C125="B1","0,75",IF(C125="B2","1,50",IF(C125="C1","2,25",IF(C125="C2","3,00"))))</f>
        <v>0</v>
      </c>
      <c r="K125" s="29"/>
      <c r="M125" s="4" t="s">
        <v>39</v>
      </c>
    </row>
    <row r="126" spans="1:14" s="77" customFormat="1" ht="17.25" customHeight="1" x14ac:dyDescent="0.25">
      <c r="A126" s="76"/>
      <c r="B126" s="80"/>
      <c r="C126" s="80"/>
      <c r="D126" s="122"/>
      <c r="E126" s="122"/>
      <c r="F126" s="122"/>
      <c r="G126" s="188" t="s">
        <v>41</v>
      </c>
      <c r="H126" s="188"/>
      <c r="I126" s="188"/>
      <c r="J126" s="123" t="b">
        <f>J125</f>
        <v>0</v>
      </c>
      <c r="K126" s="124"/>
      <c r="M126" s="77" t="s">
        <v>40</v>
      </c>
    </row>
    <row r="127" spans="1:14" s="77" customFormat="1" ht="17.25" customHeight="1" x14ac:dyDescent="0.25">
      <c r="A127" s="76"/>
      <c r="B127" s="80"/>
      <c r="C127" s="80"/>
      <c r="D127" s="122"/>
      <c r="E127" s="122"/>
      <c r="F127" s="122"/>
      <c r="G127" s="125"/>
      <c r="H127" s="125"/>
      <c r="I127" s="125"/>
      <c r="J127" s="82"/>
      <c r="K127" s="126"/>
      <c r="M127" s="77" t="s">
        <v>42</v>
      </c>
    </row>
    <row r="128" spans="1:14" ht="27.75" customHeight="1" x14ac:dyDescent="0.25">
      <c r="A128" s="127"/>
      <c r="B128" s="189" t="s">
        <v>43</v>
      </c>
      <c r="C128" s="189"/>
      <c r="D128" s="112"/>
      <c r="E128" s="113"/>
      <c r="G128" s="114"/>
      <c r="H128" s="115"/>
      <c r="J128" s="179" t="s">
        <v>17</v>
      </c>
      <c r="K128" s="180" t="s">
        <v>18</v>
      </c>
      <c r="M128" s="112"/>
      <c r="N128" s="117"/>
    </row>
    <row r="129" spans="1:22" s="4" customFormat="1" ht="24" customHeight="1" x14ac:dyDescent="0.25">
      <c r="A129" s="84" t="s">
        <v>8</v>
      </c>
      <c r="B129" s="118" t="s">
        <v>36</v>
      </c>
      <c r="C129" s="118" t="s">
        <v>37</v>
      </c>
      <c r="D129" s="119"/>
      <c r="E129" s="119"/>
      <c r="F129" s="119"/>
      <c r="G129" s="119"/>
      <c r="H129" s="119"/>
      <c r="I129" s="119"/>
      <c r="J129" s="179"/>
      <c r="K129" s="180"/>
    </row>
    <row r="130" spans="1:22" s="4" customFormat="1" ht="21.75" customHeight="1" x14ac:dyDescent="0.25">
      <c r="A130" s="121"/>
      <c r="B130" s="41"/>
      <c r="C130" s="41"/>
      <c r="D130" s="119"/>
      <c r="E130" s="119"/>
      <c r="F130" s="119"/>
      <c r="G130" s="119"/>
      <c r="H130" s="119"/>
      <c r="I130" s="119"/>
      <c r="J130" s="90" t="b">
        <f>IF(C130="A2","1,00",IF(C130="B1","1,50",IF(C130="B2","2,00",IF(C130="C1","2,50",IF(C130="C2","3,00")))))</f>
        <v>0</v>
      </c>
      <c r="K130" s="52"/>
      <c r="M130" s="4" t="s">
        <v>35</v>
      </c>
    </row>
    <row r="131" spans="1:22" s="4" customFormat="1" ht="21.75" customHeight="1" x14ac:dyDescent="0.25">
      <c r="A131" s="121"/>
      <c r="B131" s="41"/>
      <c r="C131" s="41"/>
      <c r="D131" s="119"/>
      <c r="E131" s="119"/>
      <c r="F131" s="119"/>
      <c r="G131" s="119"/>
      <c r="H131" s="119"/>
      <c r="I131" s="119"/>
      <c r="J131" s="90" t="b">
        <f>IF(C131="A2","0,50",IF(C131="B1","1,00",IF(C131="B2","1,50",IF(C131="C1","2,00",IF(C131="C2","3,00")))))</f>
        <v>0</v>
      </c>
      <c r="K131" s="52"/>
      <c r="M131" s="4" t="s">
        <v>38</v>
      </c>
    </row>
    <row r="132" spans="1:22" s="4" customFormat="1" ht="17.25" customHeight="1" x14ac:dyDescent="0.25">
      <c r="A132" s="40"/>
      <c r="B132" s="41"/>
      <c r="C132" s="41"/>
      <c r="D132" s="119"/>
      <c r="E132" s="119"/>
      <c r="F132" s="119"/>
      <c r="G132" s="119"/>
      <c r="H132" s="119"/>
      <c r="I132" s="119"/>
      <c r="J132" s="90" t="b">
        <f>IF(C132="A2","0,50",IF(C132="B1","1,00",IF(C132="B2","1,50",IF(C132="C1","2,00",IF(C132="C2","3,00")))))</f>
        <v>0</v>
      </c>
      <c r="K132" s="52"/>
      <c r="L132" s="112"/>
      <c r="M132" s="4" t="s">
        <v>39</v>
      </c>
    </row>
    <row r="133" spans="1:22" s="4" customFormat="1" ht="17.25" customHeight="1" x14ac:dyDescent="0.25">
      <c r="A133" s="40"/>
      <c r="B133" s="41"/>
      <c r="C133" s="41"/>
      <c r="D133" s="119"/>
      <c r="E133" s="119"/>
      <c r="F133" s="119"/>
      <c r="G133" s="119"/>
      <c r="H133" s="119"/>
      <c r="I133" s="119"/>
      <c r="J133" s="90" t="b">
        <f>IF(C133="A2","0,50",IF(C133="B1","1,00",IF(C133="B2","1,50",IF(C133="C1","2,00",IF(C133="C2","3,00")))))</f>
        <v>0</v>
      </c>
      <c r="K133" s="52"/>
      <c r="L133" s="112"/>
      <c r="M133" s="4" t="s">
        <v>40</v>
      </c>
    </row>
    <row r="134" spans="1:22" s="4" customFormat="1" ht="17.25" customHeight="1" x14ac:dyDescent="0.25">
      <c r="A134" s="40"/>
      <c r="B134" s="41"/>
      <c r="C134" s="41"/>
      <c r="D134" s="119"/>
      <c r="E134" s="119"/>
      <c r="F134" s="119"/>
      <c r="G134" s="119"/>
      <c r="H134" s="119"/>
      <c r="I134" s="119"/>
      <c r="J134" s="90" t="b">
        <f>IF(C134="A2","0,50",IF(C134="B1","1,00",IF(C134="B2","1,50",IF(C134="C1","2,00",IF(C134="C2","3,00")))))</f>
        <v>0</v>
      </c>
      <c r="K134" s="52"/>
      <c r="M134" s="4" t="s">
        <v>42</v>
      </c>
    </row>
    <row r="135" spans="1:22" s="77" customFormat="1" ht="17.25" customHeight="1" x14ac:dyDescent="0.25">
      <c r="A135" s="76"/>
      <c r="B135" s="80"/>
      <c r="C135" s="80"/>
      <c r="D135" s="122"/>
      <c r="E135" s="122"/>
      <c r="F135" s="122"/>
      <c r="G135" s="188" t="s">
        <v>44</v>
      </c>
      <c r="H135" s="188"/>
      <c r="I135" s="188"/>
      <c r="J135" s="78">
        <f>IF((J130+J131+J132+J133+J134)&gt;3,3,J130+J131+J132+J133+J134)</f>
        <v>0</v>
      </c>
      <c r="K135" s="124"/>
    </row>
    <row r="136" spans="1:22" x14ac:dyDescent="0.25">
      <c r="A136" s="127"/>
      <c r="B136" s="119"/>
      <c r="C136" s="119"/>
      <c r="D136" s="119"/>
      <c r="E136" s="119"/>
      <c r="F136" s="119"/>
      <c r="G136" s="128"/>
      <c r="H136" s="128"/>
      <c r="I136" s="128"/>
      <c r="J136" s="129"/>
      <c r="K136" s="130"/>
      <c r="M136" s="112"/>
    </row>
    <row r="137" spans="1:22" s="134" customFormat="1" ht="18" customHeight="1" x14ac:dyDescent="0.25">
      <c r="A137" s="131"/>
      <c r="B137" s="132"/>
      <c r="C137" s="132"/>
      <c r="D137" s="132"/>
      <c r="E137" s="132"/>
      <c r="F137" s="185" t="s">
        <v>45</v>
      </c>
      <c r="G137" s="185"/>
      <c r="H137" s="185"/>
      <c r="I137" s="185"/>
      <c r="J137" s="186">
        <f>IF((J81+J107+J114+J121+J126+J135)&gt;30,"30,00",(J81+J107+J114+J121+J126+J135))</f>
        <v>0</v>
      </c>
      <c r="K137" s="186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ht="12.75" customHeight="1" x14ac:dyDescent="0.25">
      <c r="A138" s="13"/>
      <c r="B138" s="119"/>
      <c r="C138" s="119"/>
      <c r="D138" s="119"/>
      <c r="E138" s="119"/>
      <c r="F138" s="119"/>
      <c r="G138" s="119"/>
      <c r="H138" s="119"/>
      <c r="I138" s="119"/>
      <c r="J138" s="119"/>
      <c r="K138" s="135"/>
      <c r="M138" s="112"/>
    </row>
    <row r="139" spans="1:22" ht="18" customHeight="1" x14ac:dyDescent="0.25">
      <c r="A139" s="13"/>
      <c r="B139" s="10" t="s">
        <v>46</v>
      </c>
      <c r="C139" s="136"/>
      <c r="D139" s="136"/>
      <c r="E139" s="136"/>
      <c r="F139" s="137"/>
      <c r="G139" s="138"/>
      <c r="H139" s="139"/>
      <c r="I139" s="139"/>
      <c r="J139" s="140"/>
      <c r="K139" s="141"/>
    </row>
    <row r="140" spans="1:22" ht="18" customHeight="1" thickBot="1" x14ac:dyDescent="0.3">
      <c r="A140" s="13"/>
      <c r="B140" s="187" t="s">
        <v>47</v>
      </c>
      <c r="C140" s="187"/>
      <c r="D140" s="187"/>
      <c r="E140" s="187"/>
      <c r="F140" s="187"/>
      <c r="G140" s="187"/>
      <c r="H140" s="187"/>
      <c r="I140" s="187"/>
      <c r="J140" s="187"/>
      <c r="K140" s="187"/>
    </row>
    <row r="141" spans="1:22" ht="18" hidden="1" customHeight="1" x14ac:dyDescent="0.25">
      <c r="A141" s="13"/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</row>
    <row r="142" spans="1:22" ht="0.75" customHeight="1" thickBot="1" x14ac:dyDescent="0.3">
      <c r="A142" s="13"/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</row>
    <row r="143" spans="1:22" ht="9" customHeight="1" x14ac:dyDescent="0.25">
      <c r="A143" s="13"/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</row>
    <row r="144" spans="1:22" x14ac:dyDescent="0.25">
      <c r="A144" s="142"/>
      <c r="B144" s="143" t="s">
        <v>48</v>
      </c>
      <c r="C144" s="144"/>
      <c r="D144" s="145"/>
      <c r="E144" s="145"/>
      <c r="F144" s="146"/>
      <c r="G144" s="146"/>
      <c r="H144" s="146"/>
      <c r="I144" s="146"/>
      <c r="J144" s="146"/>
      <c r="K144" s="147"/>
    </row>
  </sheetData>
  <dataConsolidate>
    <dataRefs count="1">
      <dataRef ref="M90:M94" sheet="AUTOBAREMACIÓ"/>
    </dataRefs>
  </dataConsolidate>
  <mergeCells count="88">
    <mergeCell ref="F137:I137"/>
    <mergeCell ref="J137:K137"/>
    <mergeCell ref="B140:K143"/>
    <mergeCell ref="G126:I126"/>
    <mergeCell ref="B128:C128"/>
    <mergeCell ref="J128:J129"/>
    <mergeCell ref="K128:K129"/>
    <mergeCell ref="G135:I135"/>
    <mergeCell ref="B113:E113"/>
    <mergeCell ref="F114:I114"/>
    <mergeCell ref="B123:C123"/>
    <mergeCell ref="J123:J124"/>
    <mergeCell ref="K123:K124"/>
    <mergeCell ref="B116:K116"/>
    <mergeCell ref="B117:K117"/>
    <mergeCell ref="B118:E118"/>
    <mergeCell ref="B119:E119"/>
    <mergeCell ref="B120:E120"/>
    <mergeCell ref="B121:E121"/>
    <mergeCell ref="F121:I121"/>
    <mergeCell ref="B108:K108"/>
    <mergeCell ref="B109:K109"/>
    <mergeCell ref="B110:E110"/>
    <mergeCell ref="B111:E111"/>
    <mergeCell ref="B112:E112"/>
    <mergeCell ref="B105:D105"/>
    <mergeCell ref="E105:F105"/>
    <mergeCell ref="B106:D106"/>
    <mergeCell ref="E106:F106"/>
    <mergeCell ref="G107:I107"/>
    <mergeCell ref="B102:D102"/>
    <mergeCell ref="E102:F102"/>
    <mergeCell ref="B103:D103"/>
    <mergeCell ref="E103:F103"/>
    <mergeCell ref="B104:D104"/>
    <mergeCell ref="E104:F104"/>
    <mergeCell ref="B99:D99"/>
    <mergeCell ref="E99:F99"/>
    <mergeCell ref="B100:D100"/>
    <mergeCell ref="E100:F100"/>
    <mergeCell ref="B101:D101"/>
    <mergeCell ref="E101:F101"/>
    <mergeCell ref="B96:D96"/>
    <mergeCell ref="E96:F96"/>
    <mergeCell ref="B97:D97"/>
    <mergeCell ref="E97:F97"/>
    <mergeCell ref="B98:D98"/>
    <mergeCell ref="E98:F98"/>
    <mergeCell ref="B93:D93"/>
    <mergeCell ref="E93:F93"/>
    <mergeCell ref="B94:D94"/>
    <mergeCell ref="E94:F94"/>
    <mergeCell ref="B95:D95"/>
    <mergeCell ref="E95:F95"/>
    <mergeCell ref="B90:D90"/>
    <mergeCell ref="E90:F90"/>
    <mergeCell ref="B91:D91"/>
    <mergeCell ref="E91:F91"/>
    <mergeCell ref="B92:D92"/>
    <mergeCell ref="E92:F92"/>
    <mergeCell ref="C81:I81"/>
    <mergeCell ref="C86:K86"/>
    <mergeCell ref="B87:K87"/>
    <mergeCell ref="B88:D88"/>
    <mergeCell ref="E88:F88"/>
    <mergeCell ref="K88:K89"/>
    <mergeCell ref="B89:D89"/>
    <mergeCell ref="E89:F89"/>
    <mergeCell ref="G58:I58"/>
    <mergeCell ref="B62:K62"/>
    <mergeCell ref="A75:G75"/>
    <mergeCell ref="G76:I76"/>
    <mergeCell ref="G77:I77"/>
    <mergeCell ref="G32:I32"/>
    <mergeCell ref="G33:I33"/>
    <mergeCell ref="B36:K36"/>
    <mergeCell ref="A56:G56"/>
    <mergeCell ref="G57:I57"/>
    <mergeCell ref="D6:E6"/>
    <mergeCell ref="F6:G6"/>
    <mergeCell ref="B9:K9"/>
    <mergeCell ref="B10:K10"/>
    <mergeCell ref="A31:G31"/>
    <mergeCell ref="C2:F2"/>
    <mergeCell ref="H2:I2"/>
    <mergeCell ref="F4:G4"/>
    <mergeCell ref="D5:E5"/>
    <mergeCell ref="F5:G5"/>
  </mergeCells>
  <dataValidations count="5">
    <dataValidation type="list" showInputMessage="1" showErrorMessage="1" sqref="C130:C134" xr:uid="{00000000-0002-0000-0000-000000000000}">
      <formula1>$M$130:$M$134</formula1>
      <formula2>0</formula2>
    </dataValidation>
    <dataValidation type="list" showInputMessage="1" showErrorMessage="1" sqref="G89:G106" xr:uid="{A333DA22-6DEF-474B-A1CB-68337AC50C84}">
      <formula1>$M$90:$M$94</formula1>
    </dataValidation>
    <dataValidation type="list" allowBlank="1" showInputMessage="1" showErrorMessage="1" sqref="B110:E113" xr:uid="{8DCA0C2E-F485-4547-9D96-C22DC1A94487}">
      <formula1>$M$110:$M$111</formula1>
    </dataValidation>
    <dataValidation type="list" allowBlank="1" showInputMessage="1" showErrorMessage="1" sqref="B118:E120" xr:uid="{580A92B1-0108-47F3-B3FC-85CE90672E5C}">
      <formula1>$M$118:$M$119</formula1>
    </dataValidation>
    <dataValidation type="list" allowBlank="1" showInputMessage="1" showErrorMessage="1" sqref="C125" xr:uid="{00000000-0002-0000-0000-000001000000}">
      <formula1>$M$124:$M$127</formula1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 r:id="rId1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2026-05-25T09:54:25Z</dcterms:modified>
  <dc:language>es-ES</dc:language>
</cp:coreProperties>
</file>