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clfs\Departamentos\Personal\Interno\PROCESOS SELECTIVOS\05-OFERTAS GENERICAS\4215-25 PEÓ BRIGADA FORESTAL\"/>
    </mc:Choice>
  </mc:AlternateContent>
  <xr:revisionPtr revIDLastSave="0" documentId="13_ncr:1_{B9BEF84F-37C4-4E94-821F-309102564108}" xr6:coauthVersionLast="47" xr6:coauthVersionMax="47" xr10:uidLastSave="{00000000-0000-0000-0000-000000000000}"/>
  <bookViews>
    <workbookView xWindow="-108" yWindow="-108" windowWidth="23256" windowHeight="13896" tabRatio="500" activeTab="1" xr2:uid="{00000000-000D-0000-FFFF-FFFF00000000}"/>
  </bookViews>
  <sheets>
    <sheet name="Tabla1" sheetId="1" r:id="rId1"/>
    <sheet name="AUTOBAREMACIÓ" sheetId="2" r:id="rId2"/>
  </sheets>
  <definedNames>
    <definedName name="_xlnm.Print_Area" localSheetId="1">AUTOBAREMACIÓ!$A$2:$K$104</definedName>
    <definedName name="DatosExternos_1" localSheetId="0">Tabla1!$A$1:$A$5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3" i="2" l="1"/>
  <c r="J94" i="2" s="1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4" i="2"/>
  <c r="J63" i="2"/>
  <c r="J62" i="2"/>
  <c r="J61" i="2"/>
  <c r="J60" i="2"/>
  <c r="J5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49" i="2" l="1"/>
  <c r="I49" i="2" s="1"/>
  <c r="J49" i="2" s="1"/>
  <c r="J50" i="2" s="1"/>
  <c r="H27" i="2"/>
  <c r="I27" i="2" s="1"/>
  <c r="J27" i="2" s="1"/>
  <c r="J28" i="2" s="1"/>
  <c r="J54" i="2" s="1"/>
  <c r="J88" i="2"/>
  <c r="J65" i="2"/>
  <c r="J96" i="2" l="1"/>
</calcChain>
</file>

<file path=xl/sharedStrings.xml><?xml version="1.0" encoding="utf-8"?>
<sst xmlns="http://schemas.openxmlformats.org/spreadsheetml/2006/main" count="91" uniqueCount="65">
  <si>
    <t>Columna1</t>
  </si>
  <si>
    <t>Mòdul FP grau bàsic o mitjà relacionat funcions del lloc</t>
  </si>
  <si>
    <t>Certificat professionalitat nivell 2 o superior relacionat funcions del lloc</t>
  </si>
  <si>
    <t>Mòdul FP grau superior relacionat funcions del lloc</t>
  </si>
  <si>
    <t>Grau Universitari o equivalent relacionat funcions del lloc</t>
  </si>
  <si>
    <t>CONVOCATÒRIA 10/25</t>
  </si>
  <si>
    <t>OFERTA GENÈRICA URGENT OPERARI BRIGADA MEDI AMBIENT</t>
  </si>
  <si>
    <t>EXPTE. Nº.</t>
  </si>
  <si>
    <t>4215/2025</t>
  </si>
  <si>
    <t>1. DADES DEL/DE LA SOL·LICITANT</t>
  </si>
  <si>
    <t>PRIMER COGNOM</t>
  </si>
  <si>
    <t>SEGUNDO COGNOM</t>
  </si>
  <si>
    <t>NOM</t>
  </si>
  <si>
    <t>DNI</t>
  </si>
  <si>
    <t>2. MÈRITS A VALORAR</t>
  </si>
  <si>
    <t>EXPERIÈNCIA PROFESSIONAL (màx. 6,00 punts entre tots els apartats)</t>
  </si>
  <si>
    <t>Activitats relacionades amb l'Operari Brigada Medi Ambient  (0,10/mes complet)</t>
  </si>
  <si>
    <t>DOCNº.</t>
  </si>
  <si>
    <t>ENTITAT</t>
  </si>
  <si>
    <r>
      <rPr>
        <i/>
        <sz val="9"/>
        <rFont val="Calibri"/>
        <family val="2"/>
        <charset val="1"/>
      </rPr>
      <t>CATEGORIA PROF</t>
    </r>
    <r>
      <rPr>
        <i/>
        <vertAlign val="superscript"/>
        <sz val="9"/>
        <rFont val="Calibri"/>
        <family val="2"/>
        <charset val="1"/>
      </rPr>
      <t>(1)</t>
    </r>
  </si>
  <si>
    <r>
      <rPr>
        <i/>
        <sz val="9"/>
        <rFont val="Calibri"/>
        <family val="2"/>
        <charset val="1"/>
      </rPr>
      <t>TIPUS RELACIÓ</t>
    </r>
    <r>
      <rPr>
        <i/>
        <vertAlign val="superscript"/>
        <sz val="9"/>
        <rFont val="Calibri"/>
        <family val="2"/>
        <charset val="1"/>
      </rPr>
      <t>(2)</t>
    </r>
  </si>
  <si>
    <t>% jornada</t>
  </si>
  <si>
    <t>INICI</t>
  </si>
  <si>
    <t>FIN</t>
  </si>
  <si>
    <t>díes</t>
  </si>
  <si>
    <t>Mesos</t>
  </si>
  <si>
    <t>Ptos</t>
  </si>
  <si>
    <t>Trib</t>
  </si>
  <si>
    <t>TOTAL ENTITAT/EMPRESA</t>
  </si>
  <si>
    <t>Sumatori</t>
  </si>
  <si>
    <r>
      <rPr>
        <i/>
        <vertAlign val="superscript"/>
        <sz val="10"/>
        <rFont val="Calibri"/>
        <family val="2"/>
        <charset val="1"/>
      </rPr>
      <t>(1)</t>
    </r>
    <r>
      <rPr>
        <i/>
        <sz val="10"/>
        <rFont val="Calibri"/>
        <family val="2"/>
        <charset val="1"/>
      </rPr>
      <t>Categoria que figura en el contracte de treball o nomenament</t>
    </r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</si>
  <si>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Contrato laboral-nombramiento interino-autónomo/a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</si>
  <si>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caso de jornada completa, s'indicarà "100"</t>
    </r>
  </si>
  <si>
    <t>Un altra experiència relativa amb activitats relacionades amb el medi ambient (0,05/mes complet)</t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</si>
  <si>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Contracte laboral-nomenament interí-autònom/a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</si>
  <si>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 de jornada completa, s'indicarà "100"</t>
    </r>
  </si>
  <si>
    <t>TOTAL EXPERIÈNCIA PROFESSIONAL (màxim 6,00 punts)</t>
  </si>
  <si>
    <t>APTITUDS PER AL LLOC (màx. 4,00 punts entre tots els apartats)</t>
  </si>
  <si>
    <t xml:space="preserve"> </t>
  </si>
  <si>
    <t>TITULACIÓ ACADÈMICA (màx. 4,00 punts)</t>
  </si>
  <si>
    <t>Qualsevol titulació acadèmica oficial i reconeguda de la família professional relacionada amb les funcions del lloc</t>
  </si>
  <si>
    <t>TOTAL TITULACIONS</t>
  </si>
  <si>
    <r>
      <rPr>
        <b/>
        <sz val="11"/>
        <rFont val="Calibri"/>
        <family val="2"/>
        <charset val="1"/>
      </rPr>
      <t>CURSOS DE FORMACIÓ</t>
    </r>
    <r>
      <rPr>
        <sz val="11"/>
        <rFont val="Calibri"/>
        <family val="2"/>
        <charset val="1"/>
      </rPr>
      <t xml:space="preserve"> (màx. </t>
    </r>
    <r>
      <rPr>
        <b/>
        <sz val="11"/>
        <rFont val="Calibri"/>
        <family val="2"/>
        <charset val="1"/>
      </rPr>
      <t>2,00 punts</t>
    </r>
    <r>
      <rPr>
        <sz val="11"/>
        <rFont val="Calibri"/>
        <family val="2"/>
        <charset val="1"/>
      </rPr>
      <t>) Es valorarà la realització de cursos de formació ocupacional de la Conselleria o INEM relacionats amb la convocatòria, així com altres emesos per IVAP, organisme oficial, universitat, col·legi professional, homologats</t>
    </r>
  </si>
  <si>
    <t>DENOMINACIÓ DEL CURS</t>
  </si>
  <si>
    <t>ENTITAT CONVOCANT</t>
  </si>
  <si>
    <t>HORES</t>
  </si>
  <si>
    <t>15 a 24 hores</t>
  </si>
  <si>
    <t>25 a 49 hores</t>
  </si>
  <si>
    <t>50 a 74 hores</t>
  </si>
  <si>
    <t>75 a 99 hores</t>
  </si>
  <si>
    <t>100 o més hores</t>
  </si>
  <si>
    <t>TOTAL</t>
  </si>
  <si>
    <t>CONEIXEMENTS DE VALENCIÀ (màx. 1,50 p.)</t>
  </si>
  <si>
    <t>A2</t>
  </si>
  <si>
    <t>IDIOMA</t>
  </si>
  <si>
    <t>NIVELL</t>
  </si>
  <si>
    <t>B1</t>
  </si>
  <si>
    <t>VALENCIÀ</t>
  </si>
  <si>
    <t>C1</t>
  </si>
  <si>
    <t>TOTAL VALENCIÀ</t>
  </si>
  <si>
    <t>C2</t>
  </si>
  <si>
    <t>TOTAL CONCURS</t>
  </si>
  <si>
    <t>3. DECLARACIÓ, LLOC I DATA</t>
  </si>
  <si>
    <t>La persona sol·licitant DECLARA baix la seua expressa responsabilitat que són certes les dades que figuren en este imprés d'autobaremació, i es compromet a acreditar documentalment tots els mèrits autobaremats que hi figuren.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</si>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</sst>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&quot; €&quot;_-;\-* #,##0.00&quot; €&quot;_-;_-* \-??&quot; €&quot;_-;_-@_-"/>
    <numFmt numFmtId="165" formatCode="0\ %"/>
    <numFmt numFmtId="166" formatCode="0.00\ %"/>
    <numFmt numFmtId="167" formatCode="dd\-mm\-yy;@"/>
  </numFmts>
  <fonts count="29" x14ac:knownFonts="1">
    <font>
      <sz val="10"/>
      <name val="Arial"/>
      <charset val="1"/>
    </font>
    <font>
      <sz val="10"/>
      <name val="Arial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sz val="8"/>
      <name val="Calibri"/>
      <family val="2"/>
      <charset val="1"/>
    </font>
    <font>
      <b/>
      <sz val="10"/>
      <name val="Calibri"/>
      <family val="2"/>
      <charset val="1"/>
    </font>
    <font>
      <b/>
      <sz val="11"/>
      <name val="Arial"/>
      <family val="2"/>
      <charset val="1"/>
    </font>
    <font>
      <i/>
      <sz val="9"/>
      <name val="Calibri"/>
      <family val="2"/>
      <charset val="1"/>
    </font>
    <font>
      <b/>
      <sz val="11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9"/>
      <name val="Calibri"/>
      <family val="2"/>
      <charset val="1"/>
    </font>
    <font>
      <b/>
      <sz val="8"/>
      <name val="Calibri"/>
      <family val="2"/>
      <charset val="1"/>
    </font>
    <font>
      <i/>
      <vertAlign val="superscript"/>
      <sz val="9"/>
      <name val="Calibri"/>
      <family val="2"/>
      <charset val="1"/>
    </font>
    <font>
      <i/>
      <sz val="8"/>
      <name val="Calibri"/>
      <family val="2"/>
      <charset val="1"/>
    </font>
    <font>
      <b/>
      <i/>
      <sz val="8"/>
      <name val="Calibri"/>
      <family val="2"/>
      <charset val="1"/>
    </font>
    <font>
      <i/>
      <vertAlign val="superscript"/>
      <sz val="10"/>
      <name val="Calibri"/>
      <family val="2"/>
      <charset val="1"/>
    </font>
    <font>
      <i/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b/>
      <vertAlign val="superscript"/>
      <sz val="14"/>
      <name val="Calibri"/>
      <family val="2"/>
      <charset val="1"/>
    </font>
    <font>
      <sz val="14"/>
      <name val="Calibri"/>
      <family val="2"/>
      <charset val="1"/>
    </font>
    <font>
      <sz val="9"/>
      <name val="Calibri"/>
      <family val="2"/>
      <charset val="1"/>
    </font>
    <font>
      <sz val="10.5"/>
      <color rgb="FFFF0000"/>
      <name val="Calibri"/>
      <family val="2"/>
      <charset val="1"/>
    </font>
    <font>
      <sz val="10.5"/>
      <name val="Calibri"/>
      <family val="2"/>
      <charset val="1"/>
    </font>
    <font>
      <b/>
      <sz val="10.5"/>
      <name val="Calibri"/>
      <family val="2"/>
      <charset val="1"/>
    </font>
    <font>
      <sz val="12"/>
      <name val="Calibri"/>
      <family val="2"/>
      <charset val="1"/>
    </font>
    <font>
      <b/>
      <sz val="9"/>
      <name val="Arial"/>
      <family val="2"/>
      <charset val="1"/>
    </font>
    <font>
      <sz val="12"/>
      <color rgb="FFFF0000"/>
      <name val="Calibri"/>
      <family val="2"/>
      <charset val="1"/>
    </font>
    <font>
      <b/>
      <sz val="12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B2B2B2"/>
      </patternFill>
    </fill>
    <fill>
      <patternFill patternType="solid">
        <fgColor rgb="FFFFCC00"/>
        <bgColor rgb="FFFFC000"/>
      </patternFill>
    </fill>
    <fill>
      <patternFill patternType="solid">
        <fgColor rgb="FFFFFF99"/>
        <bgColor rgb="FFFFFFCC"/>
      </patternFill>
    </fill>
    <fill>
      <patternFill patternType="solid">
        <fgColor rgb="FFDDE8CB"/>
        <bgColor rgb="FFDDDDDD"/>
      </patternFill>
    </fill>
    <fill>
      <patternFill patternType="solid">
        <fgColor rgb="FFB2B2B2"/>
        <bgColor rgb="FFC0C0C0"/>
      </patternFill>
    </fill>
    <fill>
      <patternFill patternType="solid">
        <fgColor rgb="FFDDDDDD"/>
        <bgColor rgb="FFD9D9D9"/>
      </patternFill>
    </fill>
    <fill>
      <patternFill patternType="solid">
        <fgColor rgb="FFFFC000"/>
        <bgColor rgb="FFFFCC00"/>
      </patternFill>
    </fill>
    <fill>
      <patternFill patternType="solid">
        <fgColor rgb="FFD9D9D9"/>
        <bgColor rgb="FFDDDDDD"/>
      </patternFill>
    </fill>
  </fills>
  <borders count="4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5" fontId="1" fillId="0" borderId="0" applyBorder="0" applyProtection="0"/>
    <xf numFmtId="164" fontId="1" fillId="0" borderId="0" applyBorder="0" applyProtection="0"/>
    <xf numFmtId="0" fontId="1" fillId="0" borderId="0"/>
  </cellStyleXfs>
  <cellXfs count="163">
    <xf numFmtId="0" fontId="0" fillId="0" borderId="0" xfId="0"/>
    <xf numFmtId="0" fontId="5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5" fillId="2" borderId="4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2" fillId="0" borderId="15" xfId="0" applyFont="1" applyBorder="1" applyAlignment="1">
      <alignment vertical="center"/>
    </xf>
    <xf numFmtId="0" fontId="3" fillId="0" borderId="15" xfId="0" applyFont="1" applyBorder="1" applyAlignment="1" applyProtection="1">
      <alignment vertical="center"/>
      <protection locked="0"/>
    </xf>
    <xf numFmtId="166" fontId="3" fillId="0" borderId="15" xfId="1" applyNumberFormat="1" applyFont="1" applyBorder="1" applyAlignment="1" applyProtection="1">
      <alignment vertical="center"/>
      <protection locked="0"/>
    </xf>
    <xf numFmtId="167" fontId="3" fillId="0" borderId="15" xfId="0" applyNumberFormat="1" applyFont="1" applyBorder="1" applyAlignment="1" applyProtection="1">
      <alignment vertical="center"/>
      <protection locked="0"/>
    </xf>
    <xf numFmtId="167" fontId="3" fillId="0" borderId="15" xfId="0" applyNumberFormat="1" applyFont="1" applyBorder="1" applyAlignment="1" applyProtection="1">
      <alignment horizontal="center" vertical="center"/>
      <protection locked="0"/>
    </xf>
    <xf numFmtId="1" fontId="4" fillId="0" borderId="16" xfId="0" applyNumberFormat="1" applyFont="1" applyBorder="1" applyAlignment="1">
      <alignment vertical="center"/>
    </xf>
    <xf numFmtId="1" fontId="4" fillId="0" borderId="17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right" vertical="center"/>
    </xf>
    <xf numFmtId="2" fontId="4" fillId="2" borderId="19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  <protection locked="0"/>
    </xf>
    <xf numFmtId="166" fontId="3" fillId="0" borderId="3" xfId="1" applyNumberFormat="1" applyFont="1" applyBorder="1" applyAlignment="1" applyProtection="1">
      <alignment vertical="center"/>
      <protection locked="0"/>
    </xf>
    <xf numFmtId="167" fontId="3" fillId="0" borderId="3" xfId="0" applyNumberFormat="1" applyFont="1" applyBorder="1" applyAlignment="1" applyProtection="1">
      <alignment vertical="center"/>
      <protection locked="0"/>
    </xf>
    <xf numFmtId="167" fontId="3" fillId="0" borderId="3" xfId="0" applyNumberFormat="1" applyFont="1" applyBorder="1" applyAlignment="1" applyProtection="1">
      <alignment horizontal="center" vertical="center"/>
      <protection locked="0"/>
    </xf>
    <xf numFmtId="1" fontId="4" fillId="0" borderId="20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" fontId="4" fillId="0" borderId="15" xfId="0" applyNumberFormat="1" applyFont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4" fillId="2" borderId="3" xfId="0" applyNumberFormat="1" applyFont="1" applyFill="1" applyBorder="1" applyAlignment="1">
      <alignment vertical="center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right" vertical="center"/>
    </xf>
    <xf numFmtId="2" fontId="4" fillId="2" borderId="3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11" fillId="0" borderId="3" xfId="0" applyNumberFormat="1" applyFont="1" applyBorder="1" applyAlignment="1">
      <alignment horizontal="right" vertical="center"/>
    </xf>
    <xf numFmtId="2" fontId="14" fillId="2" borderId="3" xfId="0" applyNumberFormat="1" applyFont="1" applyFill="1" applyBorder="1" applyAlignment="1">
      <alignment vertical="center"/>
    </xf>
    <xf numFmtId="0" fontId="15" fillId="0" borderId="20" xfId="0" applyFont="1" applyBorder="1" applyAlignment="1">
      <alignment vertical="center"/>
    </xf>
    <xf numFmtId="2" fontId="11" fillId="0" borderId="0" xfId="0" applyNumberFormat="1" applyFont="1" applyAlignment="1">
      <alignment horizontal="right" vertical="center"/>
    </xf>
    <xf numFmtId="2" fontId="11" fillId="0" borderId="13" xfId="0" applyNumberFormat="1" applyFont="1" applyBorder="1" applyAlignment="1">
      <alignment vertical="center"/>
    </xf>
    <xf numFmtId="2" fontId="11" fillId="0" borderId="19" xfId="0" applyNumberFormat="1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horizontal="left" vertical="center"/>
    </xf>
    <xf numFmtId="2" fontId="11" fillId="0" borderId="22" xfId="0" applyNumberFormat="1" applyFont="1" applyBorder="1" applyAlignment="1">
      <alignment horizontal="right" vertical="center"/>
    </xf>
    <xf numFmtId="2" fontId="11" fillId="0" borderId="23" xfId="0" applyNumberFormat="1" applyFont="1" applyBorder="1" applyAlignment="1">
      <alignment vertical="center"/>
    </xf>
    <xf numFmtId="167" fontId="3" fillId="0" borderId="24" xfId="0" applyNumberFormat="1" applyFont="1" applyBorder="1" applyAlignment="1" applyProtection="1">
      <alignment vertical="center"/>
      <protection locked="0"/>
    </xf>
    <xf numFmtId="1" fontId="4" fillId="0" borderId="3" xfId="0" applyNumberFormat="1" applyFont="1" applyBorder="1" applyAlignment="1">
      <alignment vertical="center"/>
    </xf>
    <xf numFmtId="2" fontId="4" fillId="2" borderId="25" xfId="0" applyNumberFormat="1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right" vertical="center"/>
    </xf>
    <xf numFmtId="2" fontId="4" fillId="2" borderId="25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2" fontId="8" fillId="0" borderId="3" xfId="0" applyNumberFormat="1" applyFont="1" applyBorder="1" applyAlignment="1">
      <alignment horizontal="right" vertical="center"/>
    </xf>
    <xf numFmtId="2" fontId="8" fillId="2" borderId="3" xfId="0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2" fontId="11" fillId="6" borderId="19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1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0" fontId="16" fillId="6" borderId="21" xfId="0" applyFont="1" applyFill="1" applyBorder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16" fillId="0" borderId="28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67" fontId="3" fillId="0" borderId="16" xfId="0" applyNumberFormat="1" applyFont="1" applyBorder="1" applyAlignment="1" applyProtection="1">
      <alignment vertical="center"/>
      <protection locked="0"/>
    </xf>
    <xf numFmtId="1" fontId="3" fillId="0" borderId="3" xfId="0" applyNumberFormat="1" applyFont="1" applyBorder="1" applyAlignment="1" applyProtection="1">
      <alignment vertical="center"/>
      <protection locked="0"/>
    </xf>
    <xf numFmtId="2" fontId="4" fillId="0" borderId="3" xfId="0" applyNumberFormat="1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24" fillId="0" borderId="3" xfId="0" applyNumberFormat="1" applyFont="1" applyBorder="1" applyAlignment="1">
      <alignment horizontal="right" vertical="center"/>
    </xf>
    <xf numFmtId="2" fontId="24" fillId="2" borderId="3" xfId="0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1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justify" vertical="center"/>
    </xf>
    <xf numFmtId="0" fontId="5" fillId="0" borderId="3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3" fillId="0" borderId="7" xfId="0" applyFont="1" applyBorder="1" applyAlignment="1" applyProtection="1">
      <alignment vertical="center"/>
      <protection locked="0"/>
    </xf>
    <xf numFmtId="0" fontId="18" fillId="0" borderId="0" xfId="0" applyFont="1" applyAlignment="1">
      <alignment vertical="center" wrapText="1"/>
    </xf>
    <xf numFmtId="2" fontId="18" fillId="2" borderId="3" xfId="0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right" vertical="center"/>
    </xf>
    <xf numFmtId="2" fontId="18" fillId="0" borderId="13" xfId="0" applyNumberFormat="1" applyFont="1" applyBorder="1" applyAlignment="1">
      <alignment vertical="center"/>
    </xf>
    <xf numFmtId="0" fontId="27" fillId="9" borderId="0" xfId="0" applyFont="1" applyFill="1" applyAlignment="1">
      <alignment vertical="center"/>
    </xf>
    <xf numFmtId="0" fontId="25" fillId="9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21" fillId="0" borderId="31" xfId="0" applyFont="1" applyBorder="1" applyAlignment="1">
      <alignment vertical="center" wrapText="1"/>
    </xf>
    <xf numFmtId="0" fontId="5" fillId="2" borderId="32" xfId="0" applyFont="1" applyFill="1" applyBorder="1" applyAlignment="1">
      <alignment vertical="center"/>
    </xf>
    <xf numFmtId="0" fontId="5" fillId="2" borderId="33" xfId="0" applyFont="1" applyFill="1" applyBorder="1" applyAlignment="1">
      <alignment vertical="center"/>
    </xf>
    <xf numFmtId="0" fontId="3" fillId="0" borderId="34" xfId="0" applyFont="1" applyBorder="1" applyAlignment="1">
      <alignment vertical="center"/>
    </xf>
    <xf numFmtId="1" fontId="3" fillId="0" borderId="35" xfId="0" applyNumberFormat="1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3" fillId="0" borderId="38" xfId="0" applyFont="1" applyBorder="1" applyAlignment="1">
      <alignment horizontal="right" vertical="center"/>
    </xf>
    <xf numFmtId="14" fontId="3" fillId="0" borderId="3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vertical="center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28" fillId="9" borderId="1" xfId="0" applyFont="1" applyFill="1" applyBorder="1" applyAlignment="1">
      <alignment horizontal="center" vertical="center" wrapText="1"/>
    </xf>
    <xf numFmtId="2" fontId="28" fillId="9" borderId="1" xfId="0" applyNumberFormat="1" applyFont="1" applyFill="1" applyBorder="1" applyAlignment="1">
      <alignment horizontal="center" vertical="center"/>
    </xf>
    <xf numFmtId="0" fontId="3" fillId="0" borderId="37" xfId="0" applyFont="1" applyBorder="1" applyAlignment="1">
      <alignment horizontal="justify" vertical="center" wrapText="1"/>
    </xf>
    <xf numFmtId="0" fontId="24" fillId="7" borderId="3" xfId="0" applyFont="1" applyFill="1" applyBorder="1" applyAlignment="1">
      <alignment horizontal="left" vertical="center"/>
    </xf>
    <xf numFmtId="0" fontId="8" fillId="8" borderId="2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18" fillId="0" borderId="3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5" fillId="0" borderId="18" xfId="0" applyFont="1" applyBorder="1" applyAlignment="1">
      <alignment horizontal="left" vertical="center"/>
    </xf>
    <xf numFmtId="0" fontId="8" fillId="2" borderId="3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4" borderId="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center"/>
      <protection locked="0"/>
    </xf>
    <xf numFmtId="0" fontId="10" fillId="4" borderId="1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</cellXfs>
  <cellStyles count="4">
    <cellStyle name="Euro" xfId="2" xr:uid="{00000000-0005-0000-0000-000006000000}"/>
    <cellStyle name="Normal" xfId="0" builtinId="0"/>
    <cellStyle name="Normal 3" xfId="3" xr:uid="{00000000-0005-0000-0000-000007000000}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C0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_1" displayName="Tabla1_1" ref="A1:A5" totalsRowShown="0">
  <autoFilter ref="A1:A5" xr:uid="{00000000-0009-0000-0100-000001000000}"/>
  <tableColumns count="1">
    <tableColumn id="1" xr3:uid="{00000000-0010-0000-0000-000001000000}" name="Columna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zoomScaleNormal="100" workbookViewId="0"/>
  </sheetViews>
  <sheetFormatPr baseColWidth="10" defaultColWidth="10.5546875" defaultRowHeight="13.2" x14ac:dyDescent="0.25"/>
  <cols>
    <col min="1" max="1" width="58.7773437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04"/>
  <sheetViews>
    <sheetView showGridLines="0" tabSelected="1" zoomScaleNormal="100" workbookViewId="0">
      <selection activeCell="G70" sqref="G70"/>
    </sheetView>
  </sheetViews>
  <sheetFormatPr baseColWidth="10" defaultColWidth="11.44140625" defaultRowHeight="13.8" x14ac:dyDescent="0.25"/>
  <cols>
    <col min="1" max="1" width="3.88671875" style="3" customWidth="1"/>
    <col min="2" max="2" width="20.21875" style="4" customWidth="1"/>
    <col min="3" max="3" width="15.5546875" style="4" customWidth="1"/>
    <col min="4" max="4" width="14.33203125" style="4" customWidth="1"/>
    <col min="5" max="5" width="8.88671875" style="4" customWidth="1"/>
    <col min="6" max="6" width="9.33203125" style="4" customWidth="1"/>
    <col min="7" max="7" width="8.109375" style="4" customWidth="1"/>
    <col min="8" max="8" width="6.6640625" style="5" customWidth="1"/>
    <col min="9" max="9" width="6.44140625" style="6" customWidth="1"/>
    <col min="10" max="10" width="5.6640625" style="7" customWidth="1"/>
    <col min="11" max="11" width="3.5546875" style="7" customWidth="1"/>
    <col min="12" max="12" width="12.33203125" style="4" hidden="1" customWidth="1"/>
    <col min="13" max="13" width="39" style="4" hidden="1" customWidth="1"/>
    <col min="14" max="14" width="32" style="4" customWidth="1"/>
    <col min="15" max="22" width="11.44140625" style="4"/>
    <col min="23" max="1024" width="11.44140625" style="3"/>
  </cols>
  <sheetData>
    <row r="1" spans="1:22" ht="7.5" customHeight="1" x14ac:dyDescent="0.25"/>
    <row r="2" spans="1:22" ht="25.95" customHeight="1" x14ac:dyDescent="0.25">
      <c r="B2" s="8" t="s">
        <v>5</v>
      </c>
      <c r="C2" s="157" t="s">
        <v>6</v>
      </c>
      <c r="D2" s="157"/>
      <c r="E2" s="157"/>
      <c r="F2" s="157"/>
      <c r="G2" s="9" t="s">
        <v>7</v>
      </c>
      <c r="H2" s="140" t="s">
        <v>8</v>
      </c>
      <c r="I2" s="140"/>
    </row>
    <row r="3" spans="1:22" ht="12" customHeight="1" x14ac:dyDescent="0.25"/>
    <row r="4" spans="1:22" x14ac:dyDescent="0.25">
      <c r="B4" s="10" t="s">
        <v>9</v>
      </c>
      <c r="C4" s="11"/>
      <c r="D4" s="11"/>
      <c r="E4" s="11"/>
      <c r="F4" s="158"/>
      <c r="G4" s="158"/>
    </row>
    <row r="5" spans="1:22" x14ac:dyDescent="0.25">
      <c r="B5" s="12" t="s">
        <v>10</v>
      </c>
      <c r="C5" s="13" t="s">
        <v>11</v>
      </c>
      <c r="D5" s="159" t="s">
        <v>12</v>
      </c>
      <c r="E5" s="159"/>
      <c r="F5" s="141" t="s">
        <v>13</v>
      </c>
      <c r="G5" s="141"/>
    </row>
    <row r="6" spans="1:22" ht="15" customHeight="1" x14ac:dyDescent="0.25">
      <c r="B6" s="14"/>
      <c r="C6" s="15"/>
      <c r="D6" s="154"/>
      <c r="E6" s="154"/>
      <c r="F6" s="140"/>
      <c r="G6" s="140"/>
    </row>
    <row r="7" spans="1:22" x14ac:dyDescent="0.25">
      <c r="B7" s="16" t="s">
        <v>14</v>
      </c>
      <c r="C7" s="11"/>
      <c r="D7" s="11"/>
      <c r="E7" s="11"/>
      <c r="F7" s="17"/>
    </row>
    <row r="8" spans="1:22" s="18" customFormat="1" ht="14.4" x14ac:dyDescent="0.25">
      <c r="A8" s="3"/>
      <c r="B8" s="149" t="s">
        <v>15</v>
      </c>
      <c r="C8" s="149"/>
      <c r="D8" s="149"/>
      <c r="E8" s="149"/>
      <c r="F8" s="149"/>
      <c r="G8" s="149"/>
      <c r="H8" s="149"/>
      <c r="I8" s="149"/>
      <c r="J8" s="149"/>
      <c r="K8" s="149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17.399999999999999" customHeight="1" x14ac:dyDescent="0.25">
      <c r="B9" s="155" t="s">
        <v>16</v>
      </c>
      <c r="C9" s="155"/>
      <c r="D9" s="155"/>
      <c r="E9" s="155"/>
      <c r="F9" s="155"/>
      <c r="G9" s="155"/>
      <c r="H9" s="155"/>
      <c r="I9" s="155"/>
      <c r="J9" s="155"/>
      <c r="K9" s="155"/>
    </row>
    <row r="10" spans="1:22" ht="21.6" customHeight="1" x14ac:dyDescent="0.25">
      <c r="A10" s="19" t="s">
        <v>17</v>
      </c>
      <c r="B10" s="2" t="s">
        <v>18</v>
      </c>
      <c r="C10" s="2" t="s">
        <v>19</v>
      </c>
      <c r="D10" s="2" t="s">
        <v>20</v>
      </c>
      <c r="E10" s="20" t="s">
        <v>21</v>
      </c>
      <c r="F10" s="2" t="s">
        <v>22</v>
      </c>
      <c r="G10" s="2" t="s">
        <v>23</v>
      </c>
      <c r="H10" s="21" t="s">
        <v>24</v>
      </c>
      <c r="I10" s="22" t="s">
        <v>25</v>
      </c>
      <c r="J10" s="23" t="s">
        <v>26</v>
      </c>
      <c r="K10" s="24" t="s">
        <v>27</v>
      </c>
      <c r="L10" s="25"/>
    </row>
    <row r="11" spans="1:22" ht="6.75" hidden="1" customHeight="1" x14ac:dyDescent="0.25">
      <c r="A11" s="26"/>
      <c r="B11" s="27"/>
      <c r="C11" s="27"/>
      <c r="D11" s="27"/>
      <c r="E11" s="28"/>
      <c r="F11" s="29"/>
      <c r="G11" s="30"/>
      <c r="H11" s="31"/>
      <c r="I11" s="32"/>
      <c r="J11" s="33"/>
      <c r="K11" s="34"/>
      <c r="L11" s="25"/>
    </row>
    <row r="12" spans="1:22" ht="15" customHeight="1" x14ac:dyDescent="0.25">
      <c r="A12" s="35"/>
      <c r="B12" s="36"/>
      <c r="C12" s="36"/>
      <c r="D12" s="36"/>
      <c r="E12" s="37"/>
      <c r="F12" s="38"/>
      <c r="G12" s="39"/>
      <c r="H12" s="31">
        <f t="shared" ref="H12:H26" si="0">((((G12-F12+1)))*E12)</f>
        <v>0</v>
      </c>
      <c r="I12" s="40"/>
      <c r="J12" s="41"/>
      <c r="K12" s="34"/>
      <c r="L12" s="25"/>
    </row>
    <row r="13" spans="1:22" ht="15" customHeight="1" x14ac:dyDescent="0.25">
      <c r="A13" s="35"/>
      <c r="B13" s="36"/>
      <c r="C13" s="36"/>
      <c r="D13" s="36"/>
      <c r="E13" s="37"/>
      <c r="F13" s="38"/>
      <c r="G13" s="39"/>
      <c r="H13" s="31">
        <f t="shared" si="0"/>
        <v>0</v>
      </c>
      <c r="I13" s="40"/>
      <c r="J13" s="41"/>
      <c r="K13" s="34"/>
      <c r="L13" s="25"/>
    </row>
    <row r="14" spans="1:22" ht="15" customHeight="1" x14ac:dyDescent="0.25">
      <c r="A14" s="35"/>
      <c r="B14" s="36"/>
      <c r="C14" s="36"/>
      <c r="D14" s="36"/>
      <c r="E14" s="37"/>
      <c r="F14" s="38"/>
      <c r="G14" s="39"/>
      <c r="H14" s="31">
        <f t="shared" si="0"/>
        <v>0</v>
      </c>
      <c r="I14" s="40"/>
      <c r="J14" s="41"/>
      <c r="K14" s="34"/>
      <c r="L14" s="25"/>
    </row>
    <row r="15" spans="1:22" ht="15" customHeight="1" x14ac:dyDescent="0.25">
      <c r="A15" s="35"/>
      <c r="B15" s="36"/>
      <c r="C15" s="36"/>
      <c r="D15" s="36"/>
      <c r="E15" s="37"/>
      <c r="F15" s="38"/>
      <c r="G15" s="39"/>
      <c r="H15" s="31">
        <f t="shared" si="0"/>
        <v>0</v>
      </c>
      <c r="I15" s="40"/>
      <c r="J15" s="41"/>
      <c r="K15" s="34"/>
      <c r="L15" s="25"/>
    </row>
    <row r="16" spans="1:22" ht="15" customHeight="1" x14ac:dyDescent="0.25">
      <c r="A16" s="35"/>
      <c r="B16" s="36"/>
      <c r="C16" s="36"/>
      <c r="D16" s="36"/>
      <c r="E16" s="37"/>
      <c r="F16" s="38"/>
      <c r="G16" s="39"/>
      <c r="H16" s="31">
        <f t="shared" si="0"/>
        <v>0</v>
      </c>
      <c r="I16" s="40"/>
      <c r="J16" s="41"/>
      <c r="K16" s="34"/>
      <c r="L16" s="25"/>
    </row>
    <row r="17" spans="1:22" ht="15" customHeight="1" x14ac:dyDescent="0.25">
      <c r="A17" s="35"/>
      <c r="B17" s="36"/>
      <c r="C17" s="36"/>
      <c r="D17" s="36"/>
      <c r="E17" s="37"/>
      <c r="F17" s="38"/>
      <c r="G17" s="39"/>
      <c r="H17" s="42">
        <f t="shared" si="0"/>
        <v>0</v>
      </c>
      <c r="I17" s="40"/>
      <c r="J17" s="41"/>
      <c r="K17" s="34"/>
    </row>
    <row r="18" spans="1:22" ht="15" customHeight="1" x14ac:dyDescent="0.25">
      <c r="A18" s="35"/>
      <c r="B18" s="36"/>
      <c r="C18" s="36"/>
      <c r="D18" s="36"/>
      <c r="E18" s="37"/>
      <c r="F18" s="38"/>
      <c r="G18" s="39"/>
      <c r="H18" s="42">
        <f t="shared" si="0"/>
        <v>0</v>
      </c>
      <c r="I18" s="43"/>
      <c r="J18" s="41"/>
      <c r="K18" s="34"/>
    </row>
    <row r="19" spans="1:22" ht="15" customHeight="1" x14ac:dyDescent="0.25">
      <c r="A19" s="35"/>
      <c r="B19" s="36"/>
      <c r="C19" s="36"/>
      <c r="D19" s="36"/>
      <c r="E19" s="37"/>
      <c r="F19" s="38"/>
      <c r="G19" s="39"/>
      <c r="H19" s="42">
        <f t="shared" si="0"/>
        <v>0</v>
      </c>
      <c r="I19" s="43"/>
      <c r="J19" s="41"/>
      <c r="K19" s="34"/>
    </row>
    <row r="20" spans="1:22" ht="15" customHeight="1" x14ac:dyDescent="0.25">
      <c r="A20" s="35"/>
      <c r="B20" s="36"/>
      <c r="C20" s="36"/>
      <c r="D20" s="36"/>
      <c r="E20" s="37"/>
      <c r="F20" s="38"/>
      <c r="G20" s="39"/>
      <c r="H20" s="42">
        <f t="shared" si="0"/>
        <v>0</v>
      </c>
      <c r="I20" s="43"/>
      <c r="J20" s="41"/>
      <c r="K20" s="34"/>
    </row>
    <row r="21" spans="1:22" ht="15" customHeight="1" x14ac:dyDescent="0.25">
      <c r="A21" s="35"/>
      <c r="B21" s="36"/>
      <c r="C21" s="36"/>
      <c r="D21" s="36"/>
      <c r="E21" s="37"/>
      <c r="F21" s="38"/>
      <c r="G21" s="39"/>
      <c r="H21" s="42">
        <f t="shared" si="0"/>
        <v>0</v>
      </c>
      <c r="I21" s="43"/>
      <c r="J21" s="41"/>
      <c r="K21" s="34"/>
    </row>
    <row r="22" spans="1:22" ht="15" customHeight="1" x14ac:dyDescent="0.25">
      <c r="A22" s="35"/>
      <c r="B22" s="36"/>
      <c r="C22" s="36"/>
      <c r="D22" s="36"/>
      <c r="E22" s="37"/>
      <c r="F22" s="38"/>
      <c r="G22" s="39"/>
      <c r="H22" s="42">
        <f t="shared" si="0"/>
        <v>0</v>
      </c>
      <c r="I22" s="43"/>
      <c r="J22" s="41"/>
      <c r="K22" s="34"/>
    </row>
    <row r="23" spans="1:22" ht="15" customHeight="1" x14ac:dyDescent="0.25">
      <c r="A23" s="35"/>
      <c r="B23" s="36"/>
      <c r="C23" s="36"/>
      <c r="D23" s="36"/>
      <c r="E23" s="37"/>
      <c r="F23" s="38"/>
      <c r="G23" s="39"/>
      <c r="H23" s="42">
        <f t="shared" si="0"/>
        <v>0</v>
      </c>
      <c r="I23" s="43"/>
      <c r="J23" s="41"/>
      <c r="K23" s="34"/>
    </row>
    <row r="24" spans="1:22" ht="15" customHeight="1" x14ac:dyDescent="0.25">
      <c r="A24" s="35"/>
      <c r="B24" s="36"/>
      <c r="C24" s="36"/>
      <c r="D24" s="36"/>
      <c r="E24" s="37"/>
      <c r="F24" s="38"/>
      <c r="G24" s="39"/>
      <c r="H24" s="42">
        <f t="shared" si="0"/>
        <v>0</v>
      </c>
      <c r="I24" s="43"/>
      <c r="J24" s="41"/>
      <c r="K24" s="34"/>
    </row>
    <row r="25" spans="1:22" ht="15" customHeight="1" x14ac:dyDescent="0.25">
      <c r="A25" s="35"/>
      <c r="B25" s="36"/>
      <c r="C25" s="36"/>
      <c r="D25" s="36"/>
      <c r="E25" s="37"/>
      <c r="F25" s="38"/>
      <c r="G25" s="39"/>
      <c r="H25" s="42">
        <f t="shared" si="0"/>
        <v>0</v>
      </c>
      <c r="I25" s="43"/>
      <c r="J25" s="41"/>
      <c r="K25" s="34"/>
    </row>
    <row r="26" spans="1:22" ht="15" customHeight="1" x14ac:dyDescent="0.25">
      <c r="A26" s="35"/>
      <c r="B26" s="36"/>
      <c r="C26" s="36"/>
      <c r="D26" s="36"/>
      <c r="E26" s="37"/>
      <c r="F26" s="38"/>
      <c r="G26" s="39"/>
      <c r="H26" s="42">
        <f t="shared" si="0"/>
        <v>0</v>
      </c>
      <c r="I26" s="43"/>
      <c r="J26" s="41"/>
      <c r="K26" s="34"/>
    </row>
    <row r="27" spans="1:22" ht="15" customHeight="1" x14ac:dyDescent="0.25">
      <c r="A27" s="156" t="s">
        <v>28</v>
      </c>
      <c r="B27" s="156"/>
      <c r="C27" s="156"/>
      <c r="D27" s="156"/>
      <c r="E27" s="156"/>
      <c r="F27" s="156"/>
      <c r="G27" s="156"/>
      <c r="H27" s="44">
        <f>SUM(H11:H26)</f>
        <v>0</v>
      </c>
      <c r="I27" s="45" t="str">
        <f>IF(H27&gt;=30,H27/30,"0")</f>
        <v>0</v>
      </c>
      <c r="J27" s="46">
        <f>IF(I27&lt;1,"0",(ROUNDDOWN(I27,0))*0.1)</f>
        <v>0</v>
      </c>
      <c r="K27" s="47"/>
    </row>
    <row r="28" spans="1:22" s="18" customFormat="1" ht="15" customHeight="1" x14ac:dyDescent="0.25">
      <c r="A28" s="48"/>
      <c r="B28" s="48"/>
      <c r="C28" s="48"/>
      <c r="D28" s="48"/>
      <c r="E28" s="48"/>
      <c r="F28" s="48"/>
      <c r="G28" s="150" t="s">
        <v>29</v>
      </c>
      <c r="H28" s="150"/>
      <c r="I28" s="150"/>
      <c r="J28" s="49">
        <f>IF(SUM(J10:J27)&gt;3,"3,00",SUM(J10:J27))</f>
        <v>0</v>
      </c>
      <c r="K28" s="50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s="18" customFormat="1" ht="13.5" customHeight="1" x14ac:dyDescent="0.25">
      <c r="A29" s="3"/>
      <c r="B29" s="51" t="s">
        <v>30</v>
      </c>
      <c r="C29" s="4"/>
      <c r="D29" s="4"/>
      <c r="E29" s="4"/>
      <c r="F29" s="4"/>
      <c r="G29" s="151"/>
      <c r="H29" s="151"/>
      <c r="I29" s="151"/>
      <c r="J29" s="52"/>
      <c r="K29" s="5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s="18" customFormat="1" ht="15" customHeight="1" x14ac:dyDescent="0.25">
      <c r="A30" s="3"/>
      <c r="B30" s="51" t="s">
        <v>31</v>
      </c>
      <c r="C30" s="4"/>
      <c r="D30" s="4"/>
      <c r="E30" s="4"/>
      <c r="F30" s="4"/>
      <c r="G30" s="1"/>
      <c r="H30" s="1"/>
      <c r="I30" s="1"/>
      <c r="J30" s="52"/>
      <c r="K30" s="5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s="18" customFormat="1" ht="17.399999999999999" customHeight="1" x14ac:dyDescent="0.25">
      <c r="A31" s="3"/>
      <c r="B31" s="55" t="s">
        <v>32</v>
      </c>
      <c r="C31" s="56"/>
      <c r="D31" s="56"/>
      <c r="E31" s="56"/>
      <c r="F31" s="56"/>
      <c r="G31" s="57"/>
      <c r="H31" s="57"/>
      <c r="I31" s="57"/>
      <c r="J31" s="58"/>
      <c r="K31" s="59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s="18" customFormat="1" ht="20.399999999999999" customHeight="1" x14ac:dyDescent="0.25">
      <c r="A32" s="3"/>
      <c r="B32" s="152" t="s">
        <v>33</v>
      </c>
      <c r="C32" s="152"/>
      <c r="D32" s="152"/>
      <c r="E32" s="152"/>
      <c r="F32" s="152"/>
      <c r="G32" s="152"/>
      <c r="H32" s="152"/>
      <c r="I32" s="152"/>
      <c r="J32" s="152"/>
      <c r="K32" s="152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s="18" customFormat="1" ht="20.399999999999999" x14ac:dyDescent="0.25">
      <c r="A33" s="19" t="s">
        <v>17</v>
      </c>
      <c r="B33" s="2" t="s">
        <v>18</v>
      </c>
      <c r="C33" s="2" t="s">
        <v>19</v>
      </c>
      <c r="D33" s="2" t="s">
        <v>20</v>
      </c>
      <c r="E33" s="20" t="s">
        <v>21</v>
      </c>
      <c r="F33" s="2" t="s">
        <v>22</v>
      </c>
      <c r="G33" s="2" t="s">
        <v>23</v>
      </c>
      <c r="H33" s="21" t="s">
        <v>24</v>
      </c>
      <c r="I33" s="22" t="s">
        <v>25</v>
      </c>
      <c r="J33" s="23" t="s">
        <v>26</v>
      </c>
      <c r="K33" s="24" t="s">
        <v>27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s="18" customFormat="1" ht="17.25" customHeight="1" x14ac:dyDescent="0.25">
      <c r="A34" s="29"/>
      <c r="B34" s="36"/>
      <c r="C34" s="27"/>
      <c r="D34" s="27"/>
      <c r="E34" s="37"/>
      <c r="F34" s="38"/>
      <c r="G34" s="39"/>
      <c r="H34" s="31">
        <f t="shared" ref="H34:H48" si="1">((((G34-F34+1)))*E34)</f>
        <v>0</v>
      </c>
      <c r="I34" s="32"/>
      <c r="J34" s="33"/>
      <c r="K34" s="3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s="18" customFormat="1" ht="17.25" customHeight="1" x14ac:dyDescent="0.25">
      <c r="A35" s="29"/>
      <c r="B35" s="36"/>
      <c r="C35" s="36"/>
      <c r="D35" s="36"/>
      <c r="E35" s="37"/>
      <c r="F35" s="38"/>
      <c r="G35" s="39"/>
      <c r="H35" s="31">
        <f t="shared" si="1"/>
        <v>0</v>
      </c>
      <c r="I35" s="40"/>
      <c r="J35" s="41"/>
      <c r="K35" s="3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s="18" customFormat="1" ht="17.25" customHeight="1" x14ac:dyDescent="0.25">
      <c r="A36" s="29"/>
      <c r="B36" s="36"/>
      <c r="C36" s="36"/>
      <c r="D36" s="36"/>
      <c r="E36" s="37"/>
      <c r="F36" s="38"/>
      <c r="G36" s="39"/>
      <c r="H36" s="31">
        <f t="shared" si="1"/>
        <v>0</v>
      </c>
      <c r="I36" s="40"/>
      <c r="J36" s="41"/>
      <c r="K36" s="3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s="18" customFormat="1" ht="17.25" customHeight="1" x14ac:dyDescent="0.25">
      <c r="A37" s="60"/>
      <c r="B37" s="36"/>
      <c r="C37" s="36"/>
      <c r="D37" s="36"/>
      <c r="E37" s="37"/>
      <c r="F37" s="38"/>
      <c r="G37" s="39"/>
      <c r="H37" s="61">
        <f t="shared" si="1"/>
        <v>0</v>
      </c>
      <c r="I37" s="43"/>
      <c r="J37" s="41"/>
      <c r="K37" s="3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s="18" customFormat="1" ht="17.25" customHeight="1" x14ac:dyDescent="0.25">
      <c r="A38" s="29"/>
      <c r="B38" s="36"/>
      <c r="C38" s="36"/>
      <c r="D38" s="36"/>
      <c r="E38" s="37"/>
      <c r="F38" s="38"/>
      <c r="G38" s="39"/>
      <c r="H38" s="42">
        <f t="shared" si="1"/>
        <v>0</v>
      </c>
      <c r="I38" s="40"/>
      <c r="J38" s="41"/>
      <c r="K38" s="3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s="18" customFormat="1" ht="17.25" customHeight="1" x14ac:dyDescent="0.25">
      <c r="A39" s="29"/>
      <c r="B39" s="36"/>
      <c r="C39" s="36"/>
      <c r="D39" s="36"/>
      <c r="E39" s="37"/>
      <c r="F39" s="38"/>
      <c r="G39" s="39"/>
      <c r="H39" s="42">
        <f t="shared" si="1"/>
        <v>0</v>
      </c>
      <c r="I39" s="40"/>
      <c r="J39" s="41"/>
      <c r="K39" s="3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s="18" customFormat="1" ht="17.25" customHeight="1" x14ac:dyDescent="0.25">
      <c r="A40" s="29"/>
      <c r="B40" s="36"/>
      <c r="C40" s="36"/>
      <c r="D40" s="36"/>
      <c r="E40" s="37"/>
      <c r="F40" s="38"/>
      <c r="G40" s="39"/>
      <c r="H40" s="42">
        <f t="shared" si="1"/>
        <v>0</v>
      </c>
      <c r="I40" s="40"/>
      <c r="J40" s="41"/>
      <c r="K40" s="3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s="18" customFormat="1" ht="17.25" customHeight="1" x14ac:dyDescent="0.25">
      <c r="A41" s="29"/>
      <c r="B41" s="36"/>
      <c r="C41" s="36"/>
      <c r="D41" s="36"/>
      <c r="E41" s="37"/>
      <c r="F41" s="38"/>
      <c r="G41" s="39"/>
      <c r="H41" s="42">
        <f t="shared" si="1"/>
        <v>0</v>
      </c>
      <c r="I41" s="40"/>
      <c r="J41" s="41"/>
      <c r="K41" s="3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s="18" customFormat="1" ht="17.25" customHeight="1" x14ac:dyDescent="0.25">
      <c r="A42" s="29"/>
      <c r="B42" s="36"/>
      <c r="C42" s="36"/>
      <c r="D42" s="36"/>
      <c r="E42" s="37"/>
      <c r="F42" s="38"/>
      <c r="G42" s="39"/>
      <c r="H42" s="42">
        <f t="shared" si="1"/>
        <v>0</v>
      </c>
      <c r="I42" s="40"/>
      <c r="J42" s="41"/>
      <c r="K42" s="3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s="18" customFormat="1" ht="17.25" customHeight="1" x14ac:dyDescent="0.25">
      <c r="A43" s="29"/>
      <c r="B43" s="36"/>
      <c r="C43" s="36"/>
      <c r="D43" s="36"/>
      <c r="E43" s="37"/>
      <c r="F43" s="38"/>
      <c r="G43" s="39"/>
      <c r="H43" s="42">
        <f t="shared" si="1"/>
        <v>0</v>
      </c>
      <c r="I43" s="40"/>
      <c r="J43" s="41"/>
      <c r="K43" s="3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s="18" customFormat="1" ht="17.25" customHeight="1" x14ac:dyDescent="0.25">
      <c r="A44" s="29"/>
      <c r="B44" s="36"/>
      <c r="C44" s="36"/>
      <c r="D44" s="36"/>
      <c r="E44" s="37"/>
      <c r="F44" s="38"/>
      <c r="G44" s="39"/>
      <c r="H44" s="42">
        <f t="shared" si="1"/>
        <v>0</v>
      </c>
      <c r="I44" s="40"/>
      <c r="J44" s="41"/>
      <c r="K44" s="3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s="18" customFormat="1" ht="17.25" customHeight="1" x14ac:dyDescent="0.25">
      <c r="A45" s="29"/>
      <c r="B45" s="36"/>
      <c r="C45" s="36"/>
      <c r="D45" s="36"/>
      <c r="E45" s="37"/>
      <c r="F45" s="38"/>
      <c r="G45" s="39"/>
      <c r="H45" s="42">
        <f t="shared" si="1"/>
        <v>0</v>
      </c>
      <c r="I45" s="40"/>
      <c r="J45" s="41"/>
      <c r="K45" s="3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s="18" customFormat="1" ht="17.25" customHeight="1" x14ac:dyDescent="0.25">
      <c r="A46" s="29"/>
      <c r="B46" s="36"/>
      <c r="C46" s="36"/>
      <c r="D46" s="36"/>
      <c r="E46" s="37"/>
      <c r="F46" s="38"/>
      <c r="G46" s="39"/>
      <c r="H46" s="42">
        <f t="shared" si="1"/>
        <v>0</v>
      </c>
      <c r="I46" s="40"/>
      <c r="J46" s="41"/>
      <c r="K46" s="3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s="18" customFormat="1" ht="17.25" customHeight="1" x14ac:dyDescent="0.25">
      <c r="A47" s="29"/>
      <c r="B47" s="36"/>
      <c r="C47" s="36"/>
      <c r="D47" s="36"/>
      <c r="E47" s="37"/>
      <c r="F47" s="38"/>
      <c r="G47" s="39"/>
      <c r="H47" s="42">
        <f t="shared" si="1"/>
        <v>0</v>
      </c>
      <c r="I47" s="40"/>
      <c r="J47" s="41"/>
      <c r="K47" s="3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s="18" customFormat="1" ht="17.25" customHeight="1" x14ac:dyDescent="0.25">
      <c r="A48" s="29"/>
      <c r="B48" s="36"/>
      <c r="C48" s="36"/>
      <c r="D48" s="36"/>
      <c r="E48" s="37"/>
      <c r="F48" s="38"/>
      <c r="G48" s="39"/>
      <c r="H48" s="42">
        <f t="shared" si="1"/>
        <v>0</v>
      </c>
      <c r="I48" s="40"/>
      <c r="J48" s="41"/>
      <c r="K48" s="3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s="18" customFormat="1" ht="17.25" customHeight="1" x14ac:dyDescent="0.25">
      <c r="A49" s="153" t="s">
        <v>28</v>
      </c>
      <c r="B49" s="153"/>
      <c r="C49" s="153"/>
      <c r="D49" s="153"/>
      <c r="E49" s="153"/>
      <c r="F49" s="153"/>
      <c r="G49" s="153"/>
      <c r="H49" s="44">
        <f>SUM(H34:H48)</f>
        <v>0</v>
      </c>
      <c r="I49" s="62" t="str">
        <f>IF(H49&gt;=30,H49/30,"0")</f>
        <v>0</v>
      </c>
      <c r="J49" s="63">
        <f>IF(I49&lt;1,"0",(ROUNDDOWN(I49,0))*0.05)</f>
        <v>0</v>
      </c>
      <c r="K49" s="6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13.2" customHeight="1" x14ac:dyDescent="0.25">
      <c r="A50" s="48"/>
      <c r="B50" s="48"/>
      <c r="C50" s="48"/>
      <c r="D50" s="48"/>
      <c r="E50" s="48"/>
      <c r="F50" s="48"/>
      <c r="G50" s="150" t="s">
        <v>29</v>
      </c>
      <c r="H50" s="150"/>
      <c r="I50" s="150"/>
      <c r="J50" s="49">
        <f>IF(SUM(J32:J49)&gt;3,"3,00",SUM(J32:J49))</f>
        <v>0</v>
      </c>
      <c r="K50" s="50"/>
    </row>
    <row r="51" spans="1:22" ht="11.4" customHeight="1" x14ac:dyDescent="0.25">
      <c r="B51" s="51" t="s">
        <v>30</v>
      </c>
      <c r="G51" s="146"/>
      <c r="H51" s="146"/>
      <c r="I51" s="146"/>
      <c r="J51" s="52"/>
      <c r="K51" s="53"/>
    </row>
    <row r="52" spans="1:22" ht="13.2" customHeight="1" x14ac:dyDescent="0.25">
      <c r="B52" s="51" t="s">
        <v>34</v>
      </c>
      <c r="G52" s="1"/>
      <c r="H52" s="1"/>
      <c r="I52" s="1"/>
      <c r="J52" s="52"/>
      <c r="K52" s="54"/>
    </row>
    <row r="53" spans="1:22" ht="11.4" customHeight="1" x14ac:dyDescent="0.25">
      <c r="B53" s="55" t="s">
        <v>35</v>
      </c>
      <c r="C53" s="56"/>
      <c r="D53" s="56"/>
      <c r="E53" s="56"/>
      <c r="F53" s="56"/>
      <c r="G53" s="57"/>
      <c r="H53" s="57"/>
      <c r="I53" s="57"/>
      <c r="J53" s="58"/>
      <c r="K53" s="59"/>
    </row>
    <row r="54" spans="1:22" s="65" customFormat="1" ht="17.25" customHeight="1" x14ac:dyDescent="0.25">
      <c r="B54" s="66"/>
      <c r="C54" s="147" t="s">
        <v>36</v>
      </c>
      <c r="D54" s="147"/>
      <c r="E54" s="147"/>
      <c r="F54" s="147"/>
      <c r="G54" s="147"/>
      <c r="H54" s="147"/>
      <c r="I54" s="147"/>
      <c r="J54" s="67">
        <f>IF((J28+J50)&gt;6,"6,00",(J28+J50))</f>
        <v>0</v>
      </c>
      <c r="K54" s="68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</row>
    <row r="55" spans="1:22" s="65" customFormat="1" ht="17.25" customHeight="1" x14ac:dyDescent="0.25">
      <c r="B55" s="66"/>
      <c r="C55" s="148"/>
      <c r="D55" s="148"/>
      <c r="E55" s="148"/>
      <c r="F55" s="148"/>
      <c r="G55" s="148"/>
      <c r="H55" s="148"/>
      <c r="I55" s="148"/>
      <c r="J55" s="148"/>
      <c r="K55" s="148"/>
      <c r="L55" s="66"/>
      <c r="N55" s="66"/>
      <c r="O55" s="66"/>
      <c r="P55" s="66"/>
      <c r="Q55" s="66"/>
      <c r="R55" s="66"/>
      <c r="S55" s="66"/>
      <c r="T55" s="66"/>
      <c r="U55" s="66"/>
      <c r="V55" s="66"/>
    </row>
    <row r="56" spans="1:22" s="18" customFormat="1" ht="23.1" customHeight="1" x14ac:dyDescent="0.25">
      <c r="A56" s="3"/>
      <c r="B56" s="149" t="s">
        <v>37</v>
      </c>
      <c r="C56" s="149"/>
      <c r="D56" s="149"/>
      <c r="E56" s="149"/>
      <c r="F56" s="149"/>
      <c r="G56" s="149"/>
      <c r="H56" s="149"/>
      <c r="I56" s="149"/>
      <c r="J56" s="149"/>
      <c r="K56" s="149"/>
      <c r="L56" s="4"/>
      <c r="N56" s="4"/>
      <c r="O56" s="4" t="s">
        <v>38</v>
      </c>
      <c r="P56" s="4"/>
      <c r="Q56" s="4"/>
      <c r="R56" s="4"/>
      <c r="S56" s="4"/>
      <c r="T56" s="4"/>
      <c r="U56" s="4"/>
      <c r="V56" s="4"/>
    </row>
    <row r="57" spans="1:22" ht="15.75" customHeight="1" x14ac:dyDescent="0.25">
      <c r="A57" s="69"/>
      <c r="B57" s="143" t="s">
        <v>39</v>
      </c>
      <c r="C57" s="143"/>
      <c r="D57" s="143"/>
      <c r="E57" s="143"/>
      <c r="F57" s="143"/>
      <c r="G57" s="143"/>
      <c r="H57" s="143"/>
      <c r="I57" s="143"/>
      <c r="J57" s="143"/>
      <c r="K57" s="143"/>
      <c r="O57" s="4" t="s">
        <v>38</v>
      </c>
    </row>
    <row r="58" spans="1:22" ht="25.35" customHeight="1" x14ac:dyDescent="0.25">
      <c r="A58" s="70" t="s">
        <v>17</v>
      </c>
      <c r="B58" s="144" t="s">
        <v>40</v>
      </c>
      <c r="C58" s="144"/>
      <c r="D58" s="144"/>
      <c r="E58" s="144"/>
      <c r="F58" s="144"/>
      <c r="G58" s="144"/>
      <c r="H58" s="144"/>
      <c r="I58" s="144"/>
      <c r="J58" s="144"/>
      <c r="K58" s="144"/>
    </row>
    <row r="59" spans="1:22" ht="16.8" customHeight="1" x14ac:dyDescent="0.25">
      <c r="A59" s="71"/>
      <c r="B59" s="160"/>
      <c r="C59" s="161"/>
      <c r="D59" s="161"/>
      <c r="E59" s="162"/>
      <c r="F59" s="145"/>
      <c r="G59" s="145"/>
      <c r="H59" s="145"/>
      <c r="I59" s="145"/>
      <c r="J59" s="73" t="b">
        <f>IF(B59="Mòdul FP grau bàsic o mitjà relacionat funcions del lloc","1,00",IF(B59="Certificat professionalitat nivell 2 o superior relacionat funcions del lloc","1,00",IF(B59="Mòdul FP grau superior relacionat funcions del lloc","1,50",IF(B59="Grau Universitari o equivalent relacionat funcions del lloc","2,00"))))</f>
        <v>0</v>
      </c>
      <c r="K59" s="74"/>
    </row>
    <row r="60" spans="1:22" ht="16.8" customHeight="1" x14ac:dyDescent="0.25">
      <c r="A60" s="71"/>
      <c r="B60" s="160"/>
      <c r="C60" s="161"/>
      <c r="D60" s="161"/>
      <c r="E60" s="162"/>
      <c r="F60" s="72"/>
      <c r="G60" s="72"/>
      <c r="H60" s="72"/>
      <c r="I60" s="72"/>
      <c r="J60" s="73" t="b">
        <f t="shared" ref="J60:J63" si="2">IF(B60="Mòdul FP grau bàsic o mitjà relacionat funcions del lloc","1,00",IF(B60="Certificat professionalitat nivell 2 o superior relacionat funcions del lloc","1,00",IF(B60="Mòdul FP grau superior relacionat funcions del lloc","1,50",IF(B60="Grau Universitari o equivalent relacionat funcions del lloc","2,00"))))</f>
        <v>0</v>
      </c>
      <c r="K60" s="74"/>
    </row>
    <row r="61" spans="1:22" ht="16.8" customHeight="1" x14ac:dyDescent="0.25">
      <c r="A61" s="71"/>
      <c r="B61" s="160"/>
      <c r="C61" s="161"/>
      <c r="D61" s="161"/>
      <c r="E61" s="162"/>
      <c r="F61" s="72"/>
      <c r="G61" s="72"/>
      <c r="H61" s="72"/>
      <c r="I61" s="72"/>
      <c r="J61" s="73" t="b">
        <f t="shared" si="2"/>
        <v>0</v>
      </c>
      <c r="K61" s="74"/>
    </row>
    <row r="62" spans="1:22" ht="15" customHeight="1" x14ac:dyDescent="0.25">
      <c r="A62" s="71"/>
      <c r="B62" s="160"/>
      <c r="C62" s="161"/>
      <c r="D62" s="161"/>
      <c r="E62" s="162"/>
      <c r="F62" s="75"/>
      <c r="G62" s="76"/>
      <c r="H62" s="77"/>
      <c r="I62" s="77"/>
      <c r="J62" s="73" t="b">
        <f t="shared" si="2"/>
        <v>0</v>
      </c>
      <c r="K62" s="74"/>
      <c r="M62" s="66" t="s">
        <v>1</v>
      </c>
    </row>
    <row r="63" spans="1:22" ht="15" customHeight="1" x14ac:dyDescent="0.25">
      <c r="A63" s="78"/>
      <c r="B63" s="160"/>
      <c r="C63" s="161"/>
      <c r="D63" s="161"/>
      <c r="E63" s="162"/>
      <c r="F63" s="75"/>
      <c r="G63" s="76"/>
      <c r="H63" s="77"/>
      <c r="I63" s="77"/>
      <c r="J63" s="73" t="b">
        <f t="shared" si="2"/>
        <v>0</v>
      </c>
      <c r="K63" s="74"/>
      <c r="M63" s="66" t="s">
        <v>2</v>
      </c>
    </row>
    <row r="64" spans="1:22" ht="15" customHeight="1" x14ac:dyDescent="0.25">
      <c r="A64" s="78"/>
      <c r="B64" s="160"/>
      <c r="C64" s="161"/>
      <c r="D64" s="161"/>
      <c r="E64" s="162"/>
      <c r="F64" s="75"/>
      <c r="G64" s="76"/>
      <c r="H64" s="77"/>
      <c r="I64" s="77"/>
      <c r="J64" s="73" t="b">
        <f>IF(B64="Mòdul FP grau bàsic o mitjà relacionat funcions del lloc","1,00",IF(B64="Certificat professionalitat nivell 2 o superior relacionat funcions del lloc","1,00",IF(B64="Mòdul FP grau superior relacionat funcions del lloc","1,50",IF(B64="Grau Universitari o equivalent relacionat funcions del lloc","2,00"))))</f>
        <v>0</v>
      </c>
      <c r="K64" s="74"/>
      <c r="M64" s="4" t="s">
        <v>3</v>
      </c>
    </row>
    <row r="65" spans="1:13" ht="17.25" customHeight="1" x14ac:dyDescent="0.25">
      <c r="A65" s="79"/>
      <c r="B65" s="80"/>
      <c r="C65" s="81"/>
      <c r="D65" s="81"/>
      <c r="E65" s="81"/>
      <c r="F65" s="142" t="s">
        <v>41</v>
      </c>
      <c r="G65" s="142"/>
      <c r="H65" s="142"/>
      <c r="I65" s="142"/>
      <c r="J65" s="82">
        <f>IF((J59+J60+J61+J62+J63+J64)&gt;4,"4,00",(J59+J60+J61+J62+J63+J64))</f>
        <v>0</v>
      </c>
      <c r="K65" s="83"/>
      <c r="M65" s="4" t="s">
        <v>4</v>
      </c>
    </row>
    <row r="66" spans="1:13" ht="17.25" customHeight="1" x14ac:dyDescent="0.25">
      <c r="A66" s="79"/>
      <c r="B66" s="84"/>
      <c r="C66" s="85"/>
      <c r="D66" s="85"/>
      <c r="E66" s="85"/>
      <c r="F66" s="85"/>
      <c r="G66" s="85"/>
      <c r="H66" s="85"/>
      <c r="I66" s="85"/>
      <c r="J66" s="85"/>
      <c r="K66" s="86"/>
    </row>
    <row r="67" spans="1:13" ht="38.700000000000003" customHeight="1" x14ac:dyDescent="0.25">
      <c r="B67" s="143" t="s">
        <v>42</v>
      </c>
      <c r="C67" s="143"/>
      <c r="D67" s="143"/>
      <c r="E67" s="143"/>
      <c r="F67" s="143"/>
      <c r="G67" s="143"/>
      <c r="H67" s="143"/>
      <c r="I67" s="143"/>
      <c r="J67" s="143"/>
      <c r="K67" s="143"/>
    </row>
    <row r="68" spans="1:13" ht="24.45" customHeight="1" x14ac:dyDescent="0.25">
      <c r="A68" s="70" t="s">
        <v>17</v>
      </c>
      <c r="B68" s="141" t="s">
        <v>43</v>
      </c>
      <c r="C68" s="141"/>
      <c r="D68" s="141"/>
      <c r="E68" s="141" t="s">
        <v>44</v>
      </c>
      <c r="F68" s="141"/>
      <c r="G68" s="87" t="s">
        <v>45</v>
      </c>
      <c r="H68" s="88"/>
      <c r="J68" s="89" t="s">
        <v>26</v>
      </c>
      <c r="K68" s="137" t="s">
        <v>27</v>
      </c>
    </row>
    <row r="69" spans="1:13" ht="14.4" x14ac:dyDescent="0.25">
      <c r="A69" s="90"/>
      <c r="B69" s="139"/>
      <c r="C69" s="139"/>
      <c r="D69" s="139"/>
      <c r="E69" s="140"/>
      <c r="F69" s="140"/>
      <c r="G69" s="91"/>
      <c r="J69" s="92" t="b">
        <f t="shared" ref="J69:J87" si="3">IF(G69="15 a 24 hores","0,10",IF(G69="25 a 49 hores","0,25",IF(G69="50 a 74 hores","0,50",IF(G69="75 a 99 hores","0,75",IF(G69="100 o més hores","1,00")))))</f>
        <v>0</v>
      </c>
      <c r="K69" s="137"/>
    </row>
    <row r="70" spans="1:13" ht="14.4" x14ac:dyDescent="0.25">
      <c r="A70" s="90"/>
      <c r="B70" s="139"/>
      <c r="C70" s="139"/>
      <c r="D70" s="139"/>
      <c r="E70" s="140"/>
      <c r="F70" s="140"/>
      <c r="G70" s="91"/>
      <c r="J70" s="92" t="b">
        <f t="shared" si="3"/>
        <v>0</v>
      </c>
      <c r="K70" s="47"/>
      <c r="L70" s="25"/>
      <c r="M70" s="4" t="s">
        <v>46</v>
      </c>
    </row>
    <row r="71" spans="1:13" ht="14.4" x14ac:dyDescent="0.25">
      <c r="A71" s="90"/>
      <c r="B71" s="139"/>
      <c r="C71" s="139"/>
      <c r="D71" s="139"/>
      <c r="E71" s="140"/>
      <c r="F71" s="140"/>
      <c r="G71" s="91"/>
      <c r="J71" s="92" t="b">
        <f t="shared" si="3"/>
        <v>0</v>
      </c>
      <c r="K71" s="47"/>
      <c r="M71" s="4" t="s">
        <v>47</v>
      </c>
    </row>
    <row r="72" spans="1:13" ht="14.4" x14ac:dyDescent="0.25">
      <c r="A72" s="90"/>
      <c r="B72" s="139"/>
      <c r="C72" s="139"/>
      <c r="D72" s="139"/>
      <c r="E72" s="140"/>
      <c r="F72" s="140"/>
      <c r="G72" s="91"/>
      <c r="J72" s="92" t="b">
        <f t="shared" si="3"/>
        <v>0</v>
      </c>
      <c r="K72" s="47"/>
      <c r="M72" s="4" t="s">
        <v>48</v>
      </c>
    </row>
    <row r="73" spans="1:13" ht="14.4" x14ac:dyDescent="0.25">
      <c r="A73" s="90"/>
      <c r="B73" s="139"/>
      <c r="C73" s="139"/>
      <c r="D73" s="139"/>
      <c r="E73" s="140"/>
      <c r="F73" s="140"/>
      <c r="G73" s="91"/>
      <c r="J73" s="92" t="b">
        <f t="shared" si="3"/>
        <v>0</v>
      </c>
      <c r="K73" s="47"/>
      <c r="M73" s="4" t="s">
        <v>49</v>
      </c>
    </row>
    <row r="74" spans="1:13" ht="14.4" x14ac:dyDescent="0.25">
      <c r="A74" s="90"/>
      <c r="B74" s="139"/>
      <c r="C74" s="139"/>
      <c r="D74" s="139"/>
      <c r="E74" s="140"/>
      <c r="F74" s="140"/>
      <c r="G74" s="91"/>
      <c r="J74" s="92" t="b">
        <f t="shared" si="3"/>
        <v>0</v>
      </c>
      <c r="K74" s="47"/>
      <c r="M74" s="4" t="s">
        <v>50</v>
      </c>
    </row>
    <row r="75" spans="1:13" ht="14.4" x14ac:dyDescent="0.25">
      <c r="A75" s="90"/>
      <c r="B75" s="139"/>
      <c r="C75" s="139"/>
      <c r="D75" s="139"/>
      <c r="E75" s="140"/>
      <c r="F75" s="140"/>
      <c r="G75" s="91"/>
      <c r="J75" s="92" t="b">
        <f t="shared" si="3"/>
        <v>0</v>
      </c>
      <c r="K75" s="47"/>
    </row>
    <row r="76" spans="1:13" ht="14.4" x14ac:dyDescent="0.25">
      <c r="A76" s="90"/>
      <c r="B76" s="139"/>
      <c r="C76" s="139"/>
      <c r="D76" s="139"/>
      <c r="E76" s="140"/>
      <c r="F76" s="140"/>
      <c r="G76" s="91"/>
      <c r="J76" s="92" t="b">
        <f t="shared" si="3"/>
        <v>0</v>
      </c>
      <c r="K76" s="47"/>
    </row>
    <row r="77" spans="1:13" ht="14.4" x14ac:dyDescent="0.25">
      <c r="A77" s="90"/>
      <c r="B77" s="139"/>
      <c r="C77" s="139"/>
      <c r="D77" s="139"/>
      <c r="E77" s="140"/>
      <c r="F77" s="140"/>
      <c r="G77" s="91"/>
      <c r="J77" s="92" t="b">
        <f t="shared" si="3"/>
        <v>0</v>
      </c>
      <c r="K77" s="47"/>
    </row>
    <row r="78" spans="1:13" ht="14.4" x14ac:dyDescent="0.25">
      <c r="A78" s="90"/>
      <c r="B78" s="139"/>
      <c r="C78" s="139"/>
      <c r="D78" s="139"/>
      <c r="E78" s="140"/>
      <c r="F78" s="140"/>
      <c r="G78" s="91"/>
      <c r="J78" s="92" t="b">
        <f t="shared" si="3"/>
        <v>0</v>
      </c>
      <c r="K78" s="47"/>
    </row>
    <row r="79" spans="1:13" ht="14.4" x14ac:dyDescent="0.25">
      <c r="A79" s="90"/>
      <c r="B79" s="139"/>
      <c r="C79" s="139"/>
      <c r="D79" s="139"/>
      <c r="E79" s="140"/>
      <c r="F79" s="140"/>
      <c r="G79" s="91"/>
      <c r="J79" s="92" t="b">
        <f t="shared" si="3"/>
        <v>0</v>
      </c>
      <c r="K79" s="47"/>
    </row>
    <row r="80" spans="1:13" ht="14.4" x14ac:dyDescent="0.25">
      <c r="A80" s="90"/>
      <c r="B80" s="139"/>
      <c r="C80" s="139"/>
      <c r="D80" s="139"/>
      <c r="E80" s="140"/>
      <c r="F80" s="140"/>
      <c r="G80" s="91"/>
      <c r="J80" s="92" t="b">
        <f t="shared" si="3"/>
        <v>0</v>
      </c>
      <c r="K80" s="47"/>
    </row>
    <row r="81" spans="1:22" ht="15" customHeight="1" x14ac:dyDescent="0.25">
      <c r="A81" s="90"/>
      <c r="B81" s="139"/>
      <c r="C81" s="139"/>
      <c r="D81" s="139"/>
      <c r="E81" s="140"/>
      <c r="F81" s="140"/>
      <c r="G81" s="91"/>
      <c r="J81" s="92" t="b">
        <f t="shared" si="3"/>
        <v>0</v>
      </c>
      <c r="K81" s="47"/>
    </row>
    <row r="82" spans="1:22" ht="15" customHeight="1" x14ac:dyDescent="0.25">
      <c r="A82" s="90"/>
      <c r="B82" s="139"/>
      <c r="C82" s="139"/>
      <c r="D82" s="139"/>
      <c r="E82" s="140"/>
      <c r="F82" s="140"/>
      <c r="G82" s="91"/>
      <c r="J82" s="92" t="b">
        <f t="shared" si="3"/>
        <v>0</v>
      </c>
      <c r="K82" s="47"/>
    </row>
    <row r="83" spans="1:22" ht="15" customHeight="1" x14ac:dyDescent="0.25">
      <c r="A83" s="90"/>
      <c r="B83" s="139"/>
      <c r="C83" s="139"/>
      <c r="D83" s="139"/>
      <c r="E83" s="140"/>
      <c r="F83" s="140"/>
      <c r="G83" s="91"/>
      <c r="J83" s="92" t="b">
        <f t="shared" si="3"/>
        <v>0</v>
      </c>
      <c r="K83" s="47"/>
    </row>
    <row r="84" spans="1:22" ht="15" customHeight="1" x14ac:dyDescent="0.25">
      <c r="A84" s="90"/>
      <c r="B84" s="139"/>
      <c r="C84" s="139"/>
      <c r="D84" s="139"/>
      <c r="E84" s="140"/>
      <c r="F84" s="140"/>
      <c r="G84" s="91"/>
      <c r="J84" s="92" t="b">
        <f t="shared" si="3"/>
        <v>0</v>
      </c>
      <c r="K84" s="47"/>
    </row>
    <row r="85" spans="1:22" ht="15" customHeight="1" x14ac:dyDescent="0.25">
      <c r="A85" s="90"/>
      <c r="B85" s="139"/>
      <c r="C85" s="139"/>
      <c r="D85" s="139"/>
      <c r="E85" s="140"/>
      <c r="F85" s="140"/>
      <c r="G85" s="91"/>
      <c r="J85" s="92" t="b">
        <f t="shared" si="3"/>
        <v>0</v>
      </c>
      <c r="K85" s="47"/>
      <c r="L85" s="25"/>
    </row>
    <row r="86" spans="1:22" ht="15" customHeight="1" x14ac:dyDescent="0.25">
      <c r="A86" s="90"/>
      <c r="B86" s="139"/>
      <c r="C86" s="139"/>
      <c r="D86" s="139"/>
      <c r="E86" s="140"/>
      <c r="F86" s="140"/>
      <c r="G86" s="91"/>
      <c r="J86" s="92" t="b">
        <f t="shared" si="3"/>
        <v>0</v>
      </c>
      <c r="K86" s="47"/>
    </row>
    <row r="87" spans="1:22" ht="15" customHeight="1" x14ac:dyDescent="0.25">
      <c r="A87" s="90"/>
      <c r="B87" s="139"/>
      <c r="C87" s="139"/>
      <c r="D87" s="139"/>
      <c r="E87" s="140"/>
      <c r="F87" s="140"/>
      <c r="G87" s="91"/>
      <c r="J87" s="92" t="b">
        <f t="shared" si="3"/>
        <v>0</v>
      </c>
      <c r="K87" s="47"/>
    </row>
    <row r="88" spans="1:22" s="93" customFormat="1" ht="15" customHeight="1" x14ac:dyDescent="0.25">
      <c r="B88" s="94"/>
      <c r="C88" s="94"/>
      <c r="D88" s="94"/>
      <c r="E88" s="94"/>
      <c r="F88" s="94"/>
      <c r="G88" s="134" t="s">
        <v>51</v>
      </c>
      <c r="H88" s="134"/>
      <c r="I88" s="134"/>
      <c r="J88" s="95">
        <f>IF((J69+J70+J71+J72+J73+J74++J75+J76+J77+J78+J79+J80+J81+J82+J83+J84+J85+J86+J87)&gt;2,"2,00",(J69+J70+J71+J72+J73+J74+J75+J76+J77+J78+J79+J80+J81+J82+J83+J84+J85+J86+J87))</f>
        <v>0</v>
      </c>
      <c r="K88" s="96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</row>
    <row r="89" spans="1:22" ht="15" customHeight="1" x14ac:dyDescent="0.25">
      <c r="B89" s="97"/>
      <c r="C89" s="97"/>
      <c r="D89" s="97"/>
      <c r="E89" s="97"/>
      <c r="F89" s="97"/>
      <c r="G89" s="97"/>
      <c r="H89" s="97"/>
      <c r="I89" s="97"/>
      <c r="J89" s="97"/>
      <c r="K89" s="98"/>
    </row>
    <row r="90" spans="1:22" ht="15" customHeight="1" x14ac:dyDescent="0.25">
      <c r="A90" s="71"/>
      <c r="B90" s="97"/>
      <c r="C90" s="97"/>
      <c r="D90" s="97"/>
      <c r="E90" s="97"/>
      <c r="F90" s="97"/>
      <c r="G90" s="97"/>
      <c r="H90" s="97"/>
      <c r="I90" s="97"/>
      <c r="J90" s="97"/>
      <c r="K90" s="98"/>
    </row>
    <row r="91" spans="1:22" ht="15" customHeight="1" x14ac:dyDescent="0.25">
      <c r="A91" s="99"/>
      <c r="B91" s="135" t="s">
        <v>52</v>
      </c>
      <c r="C91" s="135"/>
      <c r="D91" s="100"/>
      <c r="E91" s="101"/>
      <c r="G91" s="102"/>
      <c r="H91" s="103"/>
      <c r="J91" s="136" t="s">
        <v>26</v>
      </c>
      <c r="K91" s="137" t="s">
        <v>27</v>
      </c>
      <c r="M91" s="94" t="s">
        <v>53</v>
      </c>
      <c r="N91" s="104"/>
    </row>
    <row r="92" spans="1:22" s="4" customFormat="1" ht="24" customHeight="1" x14ac:dyDescent="0.25">
      <c r="A92" s="70" t="s">
        <v>17</v>
      </c>
      <c r="B92" s="105" t="s">
        <v>54</v>
      </c>
      <c r="C92" s="105" t="s">
        <v>55</v>
      </c>
      <c r="D92" s="106"/>
      <c r="E92" s="106"/>
      <c r="F92" s="106"/>
      <c r="G92" s="106"/>
      <c r="H92" s="106"/>
      <c r="I92" s="106"/>
      <c r="J92" s="136"/>
      <c r="K92" s="137"/>
      <c r="M92" s="94" t="s">
        <v>56</v>
      </c>
    </row>
    <row r="93" spans="1:22" s="4" customFormat="1" ht="21.75" customHeight="1" x14ac:dyDescent="0.25">
      <c r="A93" s="107"/>
      <c r="B93" s="36" t="s">
        <v>57</v>
      </c>
      <c r="C93" s="36"/>
      <c r="D93" s="106"/>
      <c r="E93" s="106"/>
      <c r="F93" s="106"/>
      <c r="G93" s="106"/>
      <c r="H93" s="106"/>
      <c r="I93" s="106"/>
      <c r="J93" s="92" t="b">
        <f>IF(C93="A2","0,25",IF(C93="B1","0,50",IF(C93="C1","1,00",IF(C93="C2","1,50"))))</f>
        <v>0</v>
      </c>
      <c r="K93" s="47"/>
      <c r="M93" s="94" t="s">
        <v>58</v>
      </c>
    </row>
    <row r="94" spans="1:22" s="66" customFormat="1" ht="17.25" customHeight="1" x14ac:dyDescent="0.25">
      <c r="A94" s="65"/>
      <c r="B94" s="65"/>
      <c r="C94" s="65"/>
      <c r="D94" s="108"/>
      <c r="E94" s="108"/>
      <c r="F94" s="108"/>
      <c r="G94" s="138" t="s">
        <v>59</v>
      </c>
      <c r="H94" s="138"/>
      <c r="I94" s="138"/>
      <c r="J94" s="92" t="b">
        <f>J93</f>
        <v>0</v>
      </c>
      <c r="K94" s="109"/>
      <c r="M94" s="94" t="s">
        <v>60</v>
      </c>
    </row>
    <row r="95" spans="1:22" s="66" customFormat="1" ht="17.25" customHeight="1" x14ac:dyDescent="0.25">
      <c r="A95" s="65"/>
      <c r="B95" s="65"/>
      <c r="C95" s="65"/>
      <c r="D95" s="108"/>
      <c r="E95" s="108"/>
      <c r="F95" s="108"/>
      <c r="G95" s="110"/>
      <c r="H95" s="110"/>
      <c r="I95" s="110"/>
      <c r="J95" s="111"/>
      <c r="K95" s="112"/>
    </row>
    <row r="96" spans="1:22" s="115" customFormat="1" ht="29.7" customHeight="1" x14ac:dyDescent="0.25">
      <c r="A96" s="113"/>
      <c r="B96" s="114"/>
      <c r="C96" s="114"/>
      <c r="D96" s="114"/>
      <c r="E96" s="114"/>
      <c r="F96" s="131" t="s">
        <v>61</v>
      </c>
      <c r="G96" s="131"/>
      <c r="H96" s="131"/>
      <c r="I96" s="131"/>
      <c r="J96" s="132">
        <f>IF((J54+J65+J88+J94)&gt;13.5,"13,50",(J54+J65+J88+J94))</f>
        <v>0</v>
      </c>
      <c r="K96" s="132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</row>
    <row r="97" spans="2:13" ht="23.4" customHeight="1" x14ac:dyDescent="0.25">
      <c r="B97" s="106"/>
      <c r="C97" s="106"/>
      <c r="D97" s="106"/>
      <c r="E97" s="106"/>
      <c r="F97" s="106"/>
      <c r="G97" s="106"/>
      <c r="H97" s="106"/>
      <c r="I97" s="106"/>
      <c r="J97" s="106"/>
      <c r="K97" s="116"/>
      <c r="L97" s="7"/>
      <c r="M97" s="100"/>
    </row>
    <row r="98" spans="2:13" ht="18" customHeight="1" x14ac:dyDescent="0.25">
      <c r="B98" s="9" t="s">
        <v>62</v>
      </c>
      <c r="C98" s="117"/>
      <c r="D98" s="117"/>
      <c r="E98" s="117"/>
      <c r="F98" s="118"/>
      <c r="G98" s="119"/>
      <c r="H98" s="120"/>
      <c r="I98" s="120"/>
      <c r="J98" s="121"/>
      <c r="K98" s="122"/>
    </row>
    <row r="99" spans="2:13" ht="6.75" customHeight="1" x14ac:dyDescent="0.25">
      <c r="B99" s="133" t="s">
        <v>63</v>
      </c>
      <c r="C99" s="133"/>
      <c r="D99" s="133"/>
      <c r="E99" s="133"/>
      <c r="F99" s="133"/>
      <c r="G99" s="133"/>
      <c r="H99" s="133"/>
      <c r="I99" s="133"/>
      <c r="J99" s="133"/>
      <c r="K99" s="133"/>
    </row>
    <row r="100" spans="2:13" ht="18" customHeight="1" x14ac:dyDescent="0.25">
      <c r="B100" s="133"/>
      <c r="C100" s="133"/>
      <c r="D100" s="133"/>
      <c r="E100" s="133"/>
      <c r="F100" s="133"/>
      <c r="G100" s="133"/>
      <c r="H100" s="133"/>
      <c r="I100" s="133"/>
      <c r="J100" s="133"/>
      <c r="K100" s="133"/>
    </row>
    <row r="101" spans="2:13" x14ac:dyDescent="0.25"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</row>
    <row r="102" spans="2:13" x14ac:dyDescent="0.25"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</row>
    <row r="103" spans="2:13" x14ac:dyDescent="0.25">
      <c r="B103" s="123" t="s">
        <v>64</v>
      </c>
      <c r="C103" s="124"/>
      <c r="D103" s="125"/>
      <c r="E103" s="125"/>
      <c r="F103" s="126"/>
      <c r="G103" s="126"/>
      <c r="H103" s="126"/>
      <c r="I103" s="126"/>
      <c r="J103" s="126"/>
      <c r="K103" s="127"/>
    </row>
    <row r="104" spans="2:13" x14ac:dyDescent="0.25">
      <c r="B104" s="119"/>
      <c r="C104" s="128"/>
      <c r="D104" s="128"/>
      <c r="E104" s="128"/>
      <c r="F104" s="129"/>
      <c r="G104" s="129"/>
      <c r="H104" s="129"/>
      <c r="I104" s="129"/>
      <c r="J104" s="129"/>
      <c r="K104" s="130"/>
    </row>
  </sheetData>
  <mergeCells count="79">
    <mergeCell ref="C2:F2"/>
    <mergeCell ref="H2:I2"/>
    <mergeCell ref="F4:G4"/>
    <mergeCell ref="D5:E5"/>
    <mergeCell ref="F5:G5"/>
    <mergeCell ref="D6:E6"/>
    <mergeCell ref="F6:G6"/>
    <mergeCell ref="B8:K8"/>
    <mergeCell ref="B9:K9"/>
    <mergeCell ref="A27:G27"/>
    <mergeCell ref="G28:I28"/>
    <mergeCell ref="G29:I29"/>
    <mergeCell ref="B32:K32"/>
    <mergeCell ref="A49:G49"/>
    <mergeCell ref="G50:I50"/>
    <mergeCell ref="G51:I51"/>
    <mergeCell ref="C54:I54"/>
    <mergeCell ref="C55:K55"/>
    <mergeCell ref="B56:K56"/>
    <mergeCell ref="B57:K57"/>
    <mergeCell ref="B58:K58"/>
    <mergeCell ref="B59:E59"/>
    <mergeCell ref="F59:I59"/>
    <mergeCell ref="B60:E60"/>
    <mergeCell ref="B61:E61"/>
    <mergeCell ref="B62:E62"/>
    <mergeCell ref="B63:E63"/>
    <mergeCell ref="B64:E64"/>
    <mergeCell ref="F65:I65"/>
    <mergeCell ref="B67:K67"/>
    <mergeCell ref="B68:D68"/>
    <mergeCell ref="E68:F68"/>
    <mergeCell ref="K68:K69"/>
    <mergeCell ref="B69:D69"/>
    <mergeCell ref="E69:F69"/>
    <mergeCell ref="B70:D70"/>
    <mergeCell ref="E70:F70"/>
    <mergeCell ref="B71:D71"/>
    <mergeCell ref="E71:F71"/>
    <mergeCell ref="B72:D72"/>
    <mergeCell ref="E72:F72"/>
    <mergeCell ref="B73:D73"/>
    <mergeCell ref="E73:F73"/>
    <mergeCell ref="B74:D74"/>
    <mergeCell ref="E74:F74"/>
    <mergeCell ref="B75:D75"/>
    <mergeCell ref="E75:F75"/>
    <mergeCell ref="B76:D76"/>
    <mergeCell ref="E76:F76"/>
    <mergeCell ref="B77:D77"/>
    <mergeCell ref="E77:F77"/>
    <mergeCell ref="B78:D78"/>
    <mergeCell ref="E78:F78"/>
    <mergeCell ref="B79:D79"/>
    <mergeCell ref="E79:F79"/>
    <mergeCell ref="B80:D80"/>
    <mergeCell ref="E80:F80"/>
    <mergeCell ref="B81:D81"/>
    <mergeCell ref="E81:F81"/>
    <mergeCell ref="B82:D82"/>
    <mergeCell ref="E82:F82"/>
    <mergeCell ref="B83:D83"/>
    <mergeCell ref="E83:F83"/>
    <mergeCell ref="B84:D84"/>
    <mergeCell ref="E84:F84"/>
    <mergeCell ref="B85:D85"/>
    <mergeCell ref="E85:F85"/>
    <mergeCell ref="B86:D86"/>
    <mergeCell ref="E86:F86"/>
    <mergeCell ref="B87:D87"/>
    <mergeCell ref="E87:F87"/>
    <mergeCell ref="F96:I96"/>
    <mergeCell ref="J96:K96"/>
    <mergeCell ref="B99:K102"/>
    <mergeCell ref="G88:I88"/>
    <mergeCell ref="B91:C91"/>
    <mergeCell ref="J91:J92"/>
    <mergeCell ref="K91:K92"/>
    <mergeCell ref="G94:I94"/>
  </mergeCells>
  <dataValidations count="7">
    <dataValidation type="list" showInputMessage="1" showErrorMessage="1" sqref="C93" xr:uid="{00000000-0002-0000-0100-000000000000}">
      <formula1>$M$91:$M$94</formula1>
      <formula2>0</formula2>
    </dataValidation>
    <dataValidation type="list" allowBlank="1" showInputMessage="1" showErrorMessage="1" sqref="C90:E90" xr:uid="{00000000-0002-0000-0100-000001000000}">
      <formula1>$M$86:$M$90</formula1>
      <formula2>0</formula2>
    </dataValidation>
    <dataValidation type="list" allowBlank="1" showInputMessage="1" showErrorMessage="1" sqref="D2:F2" xr:uid="{00000000-0002-0000-0100-000002000000}">
      <formula1>$M$1:$M$14</formula1>
      <formula2>0</formula2>
    </dataValidation>
    <dataValidation type="list" showInputMessage="1" showErrorMessage="1" sqref="G69:G87" xr:uid="{00000000-0002-0000-0100-000003000000}">
      <formula1>$M$70:$M$74</formula1>
      <formula2>0</formula2>
    </dataValidation>
    <dataValidation type="list" allowBlank="1" showInputMessage="1" showErrorMessage="1" sqref="B90" xr:uid="{00000000-0002-0000-0100-000004000000}">
      <formula1>$M$90:$M$91</formula1>
      <formula2>0</formula2>
    </dataValidation>
    <dataValidation allowBlank="1" showInputMessage="1" showErrorMessage="1" sqref="C2" xr:uid="{00000000-0002-0000-0100-000005000000}">
      <formula1>0</formula1>
      <formula2>0</formula2>
    </dataValidation>
    <dataValidation type="list" operator="equal" allowBlank="1" showErrorMessage="1" sqref="B59:E64" xr:uid="{8CBA9E19-5D21-4685-953E-DE06E50873AE}">
      <formula1>$M$62:$M$65</formula1>
    </dataValidation>
  </dataValidations>
  <printOptions horizontalCentered="1"/>
  <pageMargins left="0.21597222222222201" right="0.101388888888889" top="1.18194444444444" bottom="0.196527777777778" header="0.196527777777778" footer="0.511811023622047"/>
  <pageSetup paperSize="9" scale="90" orientation="portrait" horizontalDpi="300" verticalDpi="300"/>
  <headerFooter>
    <oddHeader>&amp;L&amp;"Calibri,Normal"&amp;12Ajuntament d'Alzira&amp;R&amp;"Calibri,Normal"&amp;11AUTOBAREMACIÓ DE MÈRITS</oddHeader>
  </headerFooter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Tabla1</vt:lpstr>
      <vt:lpstr>AUTOBAREMACIÓ</vt:lpstr>
      <vt:lpstr>AUTOBAREMACIÓ!Área_de_impresión</vt:lpstr>
      <vt:lpstr>Tabla1!DatosExternos_1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Iborra Daries</dc:creator>
  <dc:description/>
  <cp:lastModifiedBy>Ana Isabel Sánchez Amat</cp:lastModifiedBy>
  <cp:revision>116</cp:revision>
  <cp:lastPrinted>2024-08-26T10:13:53Z</cp:lastPrinted>
  <dcterms:created xsi:type="dcterms:W3CDTF">2022-05-17T11:20:39Z</dcterms:created>
  <dcterms:modified xsi:type="dcterms:W3CDTF">2025-06-20T09:22:52Z</dcterms:modified>
  <dc:language>es-ES</dc:language>
</cp:coreProperties>
</file>