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CLFS\Departamentos\Personal\Interno\PROCESOS SELECTIVOS\03-PROVISION PUESTOS\2023-3136 PROVISIO temporal o definitiva diversos\"/>
    </mc:Choice>
  </mc:AlternateContent>
  <bookViews>
    <workbookView xWindow="0" yWindow="0" windowWidth="28800" windowHeight="11730"/>
  </bookViews>
  <sheets>
    <sheet name="AUTOBAREMACIÓ" sheetId="1" r:id="rId1"/>
  </sheets>
  <definedNames>
    <definedName name="_xlnm._FilterDatabase" localSheetId="0" hidden="1">AUTOBAREMACIÓ!$A$108:$C$110</definedName>
    <definedName name="_xlnm.Print_Area" localSheetId="0">AUTOBAREMACIÓ!$A$1:$K$129</definedName>
  </definedNames>
  <calcPr calcId="162913"/>
</workbook>
</file>

<file path=xl/calcChain.xml><?xml version="1.0" encoding="utf-8"?>
<calcChain xmlns="http://schemas.openxmlformats.org/spreadsheetml/2006/main">
  <c r="J41" i="1" l="1"/>
  <c r="J40" i="1" l="1"/>
  <c r="J39" i="1"/>
  <c r="J38" i="1"/>
  <c r="J37" i="1"/>
  <c r="J36" i="1"/>
  <c r="J111" i="1" l="1"/>
  <c r="J112" i="1"/>
  <c r="J113" i="1"/>
  <c r="J114" i="1"/>
  <c r="J110" i="1"/>
  <c r="J106" i="1"/>
  <c r="J89" i="1"/>
  <c r="J90" i="1"/>
  <c r="J91" i="1"/>
  <c r="J92" i="1"/>
  <c r="J93" i="1"/>
  <c r="J94" i="1"/>
  <c r="J88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66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44" i="1"/>
  <c r="J102" i="1"/>
  <c r="J101" i="1"/>
  <c r="J100" i="1"/>
  <c r="H23" i="1"/>
  <c r="H22" i="1"/>
  <c r="H21" i="1"/>
  <c r="H20" i="1"/>
  <c r="H19" i="1"/>
  <c r="H18" i="1"/>
  <c r="H17" i="1"/>
  <c r="H16" i="1"/>
  <c r="H15" i="1"/>
  <c r="H14" i="1"/>
  <c r="H13" i="1"/>
  <c r="J85" i="1" l="1"/>
  <c r="J95" i="1"/>
  <c r="J115" i="1"/>
  <c r="J63" i="1"/>
  <c r="H24" i="1"/>
  <c r="I24" i="1" s="1"/>
  <c r="J24" i="1" s="1"/>
  <c r="J25" i="1" s="1"/>
  <c r="J30" i="1" s="1"/>
  <c r="J103" i="1"/>
  <c r="J96" i="1" l="1"/>
  <c r="J117" i="1" l="1"/>
</calcChain>
</file>

<file path=xl/sharedStrings.xml><?xml version="1.0" encoding="utf-8"?>
<sst xmlns="http://schemas.openxmlformats.org/spreadsheetml/2006/main" count="121" uniqueCount="88">
  <si>
    <t>CONVOCATÒRIA:</t>
  </si>
  <si>
    <t>EXPTE. Nº.</t>
  </si>
  <si>
    <t>1. DADES DEL/DE LA SOL·LICITANT</t>
  </si>
  <si>
    <t>PRIMER COGNOM</t>
  </si>
  <si>
    <t>SEGUNDO COGNOM</t>
  </si>
  <si>
    <t>NOM</t>
  </si>
  <si>
    <t>DNI</t>
  </si>
  <si>
    <t>2. MÈRITS A VALORAR</t>
  </si>
  <si>
    <t>DOCNº.</t>
  </si>
  <si>
    <t>ENTITAT</t>
  </si>
  <si>
    <r>
      <t>CATEGORIA PROF</t>
    </r>
    <r>
      <rPr>
        <i/>
        <vertAlign val="superscript"/>
        <sz val="9"/>
        <rFont val="Calibri"/>
        <family val="2"/>
      </rPr>
      <t>(1)</t>
    </r>
  </si>
  <si>
    <r>
      <t>TIPUS RELACIÓ</t>
    </r>
    <r>
      <rPr>
        <i/>
        <vertAlign val="superscript"/>
        <sz val="9"/>
        <rFont val="Calibri"/>
        <family val="2"/>
      </rPr>
      <t>(2)</t>
    </r>
  </si>
  <si>
    <t>% jornada</t>
  </si>
  <si>
    <t>INICI</t>
  </si>
  <si>
    <t>FIN</t>
  </si>
  <si>
    <t>díes</t>
  </si>
  <si>
    <t>Mesos</t>
  </si>
  <si>
    <t>Ptos</t>
  </si>
  <si>
    <t>Trib</t>
  </si>
  <si>
    <t>TOTAL ENTITAT/EMPRESA</t>
  </si>
  <si>
    <r>
      <t>(1)</t>
    </r>
    <r>
      <rPr>
        <i/>
        <sz val="10"/>
        <rFont val="Calibri"/>
        <family val="2"/>
      </rPr>
      <t>Categoria que figura en el contracte de treball o nomenament</t>
    </r>
  </si>
  <si>
    <r>
      <t>(2)</t>
    </r>
    <r>
      <rPr>
        <i/>
        <sz val="10"/>
        <rFont val="Calibri"/>
        <family val="2"/>
      </rPr>
      <t>Contrato laboral-nombramiento interino-autónomo/a</t>
    </r>
  </si>
  <si>
    <r>
      <t>(3)</t>
    </r>
    <r>
      <rPr>
        <i/>
        <sz val="10"/>
        <rFont val="Calibri"/>
        <family val="2"/>
      </rPr>
      <t>Indique el percentatge de la jornada que figure en la vida laboral. En caso de jornada completa, s'indicarà "100"</t>
    </r>
  </si>
  <si>
    <t>TOTAL EXPERIÈNCIA PROFESSIONAL</t>
  </si>
  <si>
    <t xml:space="preserve"> </t>
  </si>
  <si>
    <t>DENOMINACIÓ DEL CURS</t>
  </si>
  <si>
    <t>ENTITAT CONVOCANT</t>
  </si>
  <si>
    <t>HORES</t>
  </si>
  <si>
    <t>15h a 24h</t>
  </si>
  <si>
    <t>25h a 49h</t>
  </si>
  <si>
    <t>50h a 74h</t>
  </si>
  <si>
    <t>75h a 99h</t>
  </si>
  <si>
    <t>100h o més</t>
  </si>
  <si>
    <t>TOTAL</t>
  </si>
  <si>
    <t>TOTAL FORMACIÓ</t>
  </si>
  <si>
    <t xml:space="preserve">TITULACIÓ SUPERIOR A LA PLAÇA A EXERCIR I RELACIONADA AMB L'ITINERARI PROFESSIONAL </t>
  </si>
  <si>
    <t>Graduat</t>
  </si>
  <si>
    <t>Grau superior de FP</t>
  </si>
  <si>
    <t>TOTAL TITULACIÓ COMPLEM.</t>
  </si>
  <si>
    <t>Master oficial</t>
  </si>
  <si>
    <t>ALTRES TITULACIONS (màx. 2,00 p.)</t>
  </si>
  <si>
    <t>Titulació</t>
  </si>
  <si>
    <t>Nom</t>
  </si>
  <si>
    <t>TOTAL TITULACIONS</t>
  </si>
  <si>
    <t>CERTIFICAT</t>
  </si>
  <si>
    <t>TOTAL VALENCIÀ</t>
  </si>
  <si>
    <t>Nivell Elemental/B1</t>
  </si>
  <si>
    <t>Nivell Mitjà/C1</t>
  </si>
  <si>
    <t>Nivell Superior/C2</t>
  </si>
  <si>
    <t>A2</t>
  </si>
  <si>
    <t>B1</t>
  </si>
  <si>
    <t>B2</t>
  </si>
  <si>
    <t>C1</t>
  </si>
  <si>
    <t>C2</t>
  </si>
  <si>
    <t>Nivell C1</t>
  </si>
  <si>
    <t>Nivell C2</t>
  </si>
  <si>
    <t>TOTAL IDIOMES</t>
  </si>
  <si>
    <t>TOTAL CONCURS</t>
  </si>
  <si>
    <t>3. DECLARACIÓ, LLOC, DATA I SIGNATURA</t>
  </si>
  <si>
    <t>La persona firmant DECLARA baix la seua expressa responsabilitat que són certes les dades que figuren en este imprés d'autobaremació, i es compromet a acreditar documentalment tots els mèrits autobaremats que hi figuren.</t>
  </si>
  <si>
    <t>Data</t>
  </si>
  <si>
    <t>Signatura</t>
  </si>
  <si>
    <t>Sumatori</t>
  </si>
  <si>
    <r>
      <t xml:space="preserve">TITULACIÓ ACADÈMICA </t>
    </r>
    <r>
      <rPr>
        <b/>
        <i/>
        <sz val="11"/>
        <rFont val="Calibri"/>
        <family val="2"/>
      </rPr>
      <t xml:space="preserve">diferent a la exigida </t>
    </r>
    <r>
      <rPr>
        <b/>
        <sz val="11"/>
        <rFont val="Calibri"/>
        <family val="2"/>
      </rPr>
      <t xml:space="preserve"> (màx. 2 p.)</t>
    </r>
  </si>
  <si>
    <t>Doctorat</t>
  </si>
  <si>
    <t>FORMACIÓ (màx. 3,00 punts)</t>
  </si>
  <si>
    <t>CURSOS ASSISTÈNCIA (màx. 3 p.)</t>
  </si>
  <si>
    <t>CURSOS com a PONENT (màx. 3 p.)</t>
  </si>
  <si>
    <t>100h a 199h</t>
  </si>
  <si>
    <t>200h o més</t>
  </si>
  <si>
    <t>1h</t>
  </si>
  <si>
    <t>2h</t>
  </si>
  <si>
    <t>3h</t>
  </si>
  <si>
    <t>4h</t>
  </si>
  <si>
    <t>5h</t>
  </si>
  <si>
    <t>6h</t>
  </si>
  <si>
    <t>7h</t>
  </si>
  <si>
    <t>8h</t>
  </si>
  <si>
    <t>9h</t>
  </si>
  <si>
    <t>10h</t>
  </si>
  <si>
    <t>CONEIXEMENTS IDIOMES COMUNIT. (màx. 1 p)</t>
  </si>
  <si>
    <t>CONEIXEMENTS DE VALENCIÀ (màx. 1 p.)</t>
  </si>
  <si>
    <t>EXPERIÈNCIA LABORAL (màx. 8,00 punts)</t>
  </si>
  <si>
    <t>3136/2023</t>
  </si>
  <si>
    <t>Grau universitari o diplomatura</t>
  </si>
  <si>
    <t>CURSOS ACREDITANT L'APROFITAMENT (màx. 3,75 p.)</t>
  </si>
  <si>
    <t>En el mateix lloc objecte de convocatòria (0,12/mes)</t>
  </si>
  <si>
    <t>OCUPACIÓ TEMPORAL o DEFINITIVA  Cap de Negociat (20306 G.T.; 21000 Cultura; 2029 i 20311 Tres/Recapt)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</si>
</sst>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dd\-mm\-yy;@"/>
  </numFmts>
  <fonts count="27" x14ac:knownFonts="1">
    <font>
      <sz val="10"/>
      <name val="Arial"/>
    </font>
    <font>
      <sz val="10"/>
      <name val="Arial"/>
    </font>
    <font>
      <sz val="10"/>
      <color rgb="FFFF0000"/>
      <name val="Calibri"/>
      <family val="2"/>
    </font>
    <font>
      <sz val="10"/>
      <name val="Calibri"/>
      <family val="2"/>
    </font>
    <font>
      <sz val="8"/>
      <name val="Calibri"/>
      <family val="2"/>
    </font>
    <font>
      <sz val="10"/>
      <color theme="0"/>
      <name val="Calibri"/>
      <family val="2"/>
    </font>
    <font>
      <b/>
      <sz val="10"/>
      <name val="Calibri"/>
      <family val="2"/>
    </font>
    <font>
      <i/>
      <sz val="9"/>
      <name val="Calibri"/>
      <family val="2"/>
    </font>
    <font>
      <b/>
      <sz val="11"/>
      <name val="Calibri"/>
      <family val="2"/>
    </font>
    <font>
      <sz val="9"/>
      <name val="Calibri"/>
      <family val="2"/>
    </font>
    <font>
      <b/>
      <sz val="8"/>
      <name val="Calibri"/>
      <family val="2"/>
    </font>
    <font>
      <i/>
      <vertAlign val="superscript"/>
      <sz val="9"/>
      <name val="Calibri"/>
      <family val="2"/>
    </font>
    <font>
      <i/>
      <sz val="8"/>
      <name val="Calibri"/>
      <family val="2"/>
    </font>
    <font>
      <b/>
      <i/>
      <sz val="8"/>
      <name val="Calibri"/>
      <family val="2"/>
    </font>
    <font>
      <i/>
      <vertAlign val="superscript"/>
      <sz val="10"/>
      <name val="Calibri"/>
      <family val="2"/>
    </font>
    <font>
      <i/>
      <sz val="10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vertAlign val="superscript"/>
      <sz val="12"/>
      <name val="Calibri"/>
      <family val="2"/>
    </font>
    <font>
      <vertAlign val="superscript"/>
      <sz val="14"/>
      <name val="Calibri"/>
      <family val="2"/>
    </font>
    <font>
      <sz val="10"/>
      <color theme="1"/>
      <name val="Calibri"/>
      <family val="2"/>
    </font>
    <font>
      <b/>
      <sz val="9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1"/>
      <name val="Arial"/>
      <family val="2"/>
    </font>
    <font>
      <b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2" fillId="0" borderId="0"/>
  </cellStyleXfs>
  <cellXfs count="223">
    <xf numFmtId="0" fontId="0" fillId="0" borderId="0" xfId="0"/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1" fontId="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2" borderId="1" xfId="0" applyFont="1" applyFill="1" applyBorder="1" applyAlignment="1" applyProtection="1">
      <alignment vertical="center"/>
    </xf>
    <xf numFmtId="0" fontId="6" fillId="2" borderId="2" xfId="0" applyFont="1" applyFill="1" applyBorder="1" applyAlignment="1" applyProtection="1">
      <alignment vertical="center"/>
    </xf>
    <xf numFmtId="0" fontId="6" fillId="2" borderId="6" xfId="0" applyFont="1" applyFill="1" applyBorder="1" applyAlignment="1" applyProtection="1">
      <alignment horizontal="left" vertical="center"/>
    </xf>
    <xf numFmtId="0" fontId="6" fillId="2" borderId="7" xfId="0" applyFont="1" applyFill="1" applyBorder="1" applyAlignment="1" applyProtection="1">
      <alignment vertical="center"/>
    </xf>
    <xf numFmtId="0" fontId="6" fillId="2" borderId="8" xfId="0" applyFont="1" applyFill="1" applyBorder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12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vertical="center"/>
      <protection locked="0"/>
    </xf>
    <xf numFmtId="0" fontId="3" fillId="0" borderId="17" xfId="0" applyFont="1" applyBorder="1" applyAlignment="1" applyProtection="1">
      <alignment vertical="center"/>
      <protection locked="0"/>
    </xf>
    <xf numFmtId="0" fontId="6" fillId="2" borderId="6" xfId="0" applyFont="1" applyFill="1" applyBorder="1" applyAlignment="1" applyProtection="1">
      <alignment vertical="center"/>
    </xf>
    <xf numFmtId="0" fontId="10" fillId="0" borderId="1" xfId="0" applyFont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/>
    </xf>
    <xf numFmtId="0" fontId="12" fillId="0" borderId="21" xfId="0" applyFont="1" applyBorder="1" applyAlignment="1" applyProtection="1">
      <alignment horizontal="center" vertical="center" wrapText="1"/>
    </xf>
    <xf numFmtId="1" fontId="7" fillId="0" borderId="22" xfId="0" applyNumberFormat="1" applyFont="1" applyBorder="1" applyAlignment="1" applyProtection="1">
      <alignment horizontal="center" vertical="center"/>
    </xf>
    <xf numFmtId="0" fontId="12" fillId="2" borderId="23" xfId="0" applyFont="1" applyFill="1" applyBorder="1" applyAlignment="1" applyProtection="1">
      <alignment horizontal="center" vertical="center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vertical="center"/>
    </xf>
    <xf numFmtId="0" fontId="3" fillId="0" borderId="25" xfId="0" applyFont="1" applyBorder="1" applyAlignment="1" applyProtection="1">
      <alignment vertical="center"/>
      <protection locked="0"/>
    </xf>
    <xf numFmtId="10" fontId="3" fillId="0" borderId="25" xfId="1" applyNumberFormat="1" applyFont="1" applyBorder="1" applyAlignment="1" applyProtection="1">
      <alignment vertical="center"/>
      <protection locked="0"/>
    </xf>
    <xf numFmtId="164" fontId="3" fillId="0" borderId="25" xfId="0" applyNumberFormat="1" applyFont="1" applyBorder="1" applyAlignment="1" applyProtection="1">
      <alignment vertical="center"/>
      <protection locked="0"/>
    </xf>
    <xf numFmtId="164" fontId="3" fillId="0" borderId="25" xfId="0" applyNumberFormat="1" applyFont="1" applyBorder="1" applyAlignment="1" applyProtection="1">
      <alignment horizontal="center" vertical="center"/>
      <protection locked="0"/>
    </xf>
    <xf numFmtId="1" fontId="4" fillId="0" borderId="27" xfId="0" applyNumberFormat="1" applyFont="1" applyBorder="1" applyAlignment="1" applyProtection="1">
      <alignment vertical="center"/>
    </xf>
    <xf numFmtId="1" fontId="4" fillId="0" borderId="28" xfId="0" applyNumberFormat="1" applyFont="1" applyBorder="1" applyAlignment="1" applyProtection="1">
      <alignment horizontal="center" vertical="center"/>
    </xf>
    <xf numFmtId="2" fontId="4" fillId="0" borderId="29" xfId="0" applyNumberFormat="1" applyFont="1" applyBorder="1" applyAlignment="1" applyProtection="1">
      <alignment horizontal="right" vertical="center"/>
    </xf>
    <xf numFmtId="2" fontId="4" fillId="2" borderId="30" xfId="0" applyNumberFormat="1" applyFont="1" applyFill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  <protection locked="0"/>
    </xf>
    <xf numFmtId="10" fontId="3" fillId="0" borderId="5" xfId="1" applyNumberFormat="1" applyFont="1" applyBorder="1" applyAlignment="1" applyProtection="1">
      <alignment vertical="center"/>
      <protection locked="0"/>
    </xf>
    <xf numFmtId="164" fontId="3" fillId="0" borderId="5" xfId="0" applyNumberFormat="1" applyFont="1" applyBorder="1" applyAlignment="1" applyProtection="1">
      <alignment vertical="center"/>
      <protection locked="0"/>
    </xf>
    <xf numFmtId="164" fontId="3" fillId="0" borderId="5" xfId="0" applyNumberFormat="1" applyFont="1" applyBorder="1" applyAlignment="1" applyProtection="1">
      <alignment horizontal="center" vertical="center"/>
      <protection locked="0"/>
    </xf>
    <xf numFmtId="1" fontId="4" fillId="0" borderId="18" xfId="0" applyNumberFormat="1" applyFont="1" applyBorder="1" applyAlignment="1" applyProtection="1">
      <alignment horizontal="center" vertical="center"/>
    </xf>
    <xf numFmtId="2" fontId="4" fillId="0" borderId="0" xfId="0" applyNumberFormat="1" applyFont="1" applyBorder="1" applyAlignment="1" applyProtection="1">
      <alignment horizontal="right" vertical="center"/>
    </xf>
    <xf numFmtId="1" fontId="4" fillId="0" borderId="27" xfId="0" applyNumberFormat="1" applyFont="1" applyBorder="1" applyAlignment="1" applyProtection="1">
      <alignment horizontal="center" vertical="center"/>
    </xf>
    <xf numFmtId="2" fontId="4" fillId="0" borderId="19" xfId="0" applyNumberFormat="1" applyFont="1" applyBorder="1" applyAlignment="1" applyProtection="1">
      <alignment horizontal="right" vertical="center"/>
    </xf>
    <xf numFmtId="2" fontId="4" fillId="2" borderId="20" xfId="0" applyNumberFormat="1" applyFont="1" applyFill="1" applyBorder="1" applyAlignment="1" applyProtection="1">
      <alignment vertical="center"/>
    </xf>
    <xf numFmtId="1" fontId="4" fillId="2" borderId="5" xfId="0" applyNumberFormat="1" applyFont="1" applyFill="1" applyBorder="1" applyAlignment="1" applyProtection="1">
      <alignment vertical="center"/>
    </xf>
    <xf numFmtId="2" fontId="4" fillId="2" borderId="25" xfId="0" applyNumberFormat="1" applyFont="1" applyFill="1" applyBorder="1" applyAlignment="1" applyProtection="1">
      <alignment horizontal="center" vertical="center"/>
    </xf>
    <xf numFmtId="2" fontId="4" fillId="2" borderId="25" xfId="0" applyNumberFormat="1" applyFont="1" applyFill="1" applyBorder="1" applyAlignment="1" applyProtection="1">
      <alignment horizontal="right" vertical="center"/>
    </xf>
    <xf numFmtId="2" fontId="4" fillId="2" borderId="33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2" fontId="10" fillId="0" borderId="1" xfId="0" applyNumberFormat="1" applyFont="1" applyBorder="1" applyAlignment="1" applyProtection="1">
      <alignment horizontal="right" vertical="center"/>
    </xf>
    <xf numFmtId="2" fontId="13" fillId="2" borderId="1" xfId="0" applyNumberFormat="1" applyFont="1" applyFill="1" applyBorder="1" applyAlignment="1" applyProtection="1">
      <alignment vertical="center"/>
    </xf>
    <xf numFmtId="0" fontId="14" fillId="0" borderId="3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2" fontId="10" fillId="0" borderId="0" xfId="0" applyNumberFormat="1" applyFont="1" applyFill="1" applyBorder="1" applyAlignment="1" applyProtection="1">
      <alignment horizontal="right" vertical="center"/>
    </xf>
    <xf numFmtId="2" fontId="10" fillId="0" borderId="35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2" fontId="10" fillId="0" borderId="30" xfId="0" applyNumberFormat="1" applyFont="1" applyFill="1" applyBorder="1" applyAlignment="1" applyProtection="1">
      <alignment vertical="center"/>
    </xf>
    <xf numFmtId="0" fontId="14" fillId="0" borderId="36" xfId="0" applyFont="1" applyBorder="1" applyAlignment="1" applyProtection="1">
      <alignment vertical="center"/>
    </xf>
    <xf numFmtId="0" fontId="3" fillId="0" borderId="37" xfId="0" applyFont="1" applyBorder="1" applyAlignment="1" applyProtection="1">
      <alignment vertical="center"/>
    </xf>
    <xf numFmtId="0" fontId="6" fillId="0" borderId="37" xfId="0" applyFont="1" applyBorder="1" applyAlignment="1" applyProtection="1">
      <alignment horizontal="left" vertical="center"/>
    </xf>
    <xf numFmtId="2" fontId="10" fillId="0" borderId="37" xfId="0" applyNumberFormat="1" applyFont="1" applyBorder="1" applyAlignment="1" applyProtection="1">
      <alignment horizontal="right" vertical="center"/>
    </xf>
    <xf numFmtId="2" fontId="10" fillId="0" borderId="38" xfId="0" applyNumberFormat="1" applyFont="1" applyBorder="1" applyAlignment="1" applyProtection="1">
      <alignment vertical="center"/>
    </xf>
    <xf numFmtId="1" fontId="3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4" fillId="0" borderId="30" xfId="0" applyFont="1" applyFill="1" applyBorder="1" applyAlignment="1" applyProtection="1">
      <alignment vertical="center"/>
    </xf>
    <xf numFmtId="0" fontId="3" fillId="0" borderId="34" xfId="0" applyFont="1" applyBorder="1" applyAlignment="1" applyProtection="1">
      <alignment vertical="center"/>
    </xf>
    <xf numFmtId="2" fontId="10" fillId="2" borderId="1" xfId="0" applyNumberFormat="1" applyFont="1" applyFill="1" applyBorder="1" applyAlignment="1" applyProtection="1">
      <alignment vertical="center"/>
    </xf>
    <xf numFmtId="0" fontId="10" fillId="0" borderId="2" xfId="0" applyFont="1" applyBorder="1" applyAlignment="1" applyProtection="1">
      <alignment horizontal="center" vertical="center" wrapText="1"/>
    </xf>
    <xf numFmtId="0" fontId="7" fillId="0" borderId="25" xfId="0" applyFont="1" applyBorder="1" applyAlignment="1" applyProtection="1">
      <alignment horizontal="center" vertical="center"/>
    </xf>
    <xf numFmtId="1" fontId="7" fillId="0" borderId="0" xfId="0" applyNumberFormat="1" applyFont="1" applyBorder="1" applyAlignment="1" applyProtection="1">
      <alignment horizontal="center" vertical="center"/>
    </xf>
    <xf numFmtId="0" fontId="12" fillId="0" borderId="25" xfId="0" applyFont="1" applyBorder="1" applyAlignment="1" applyProtection="1">
      <alignment horizontal="center" vertical="center"/>
    </xf>
    <xf numFmtId="164" fontId="3" fillId="0" borderId="27" xfId="0" applyNumberFormat="1" applyFont="1" applyBorder="1" applyAlignment="1" applyProtection="1">
      <alignment vertical="center"/>
      <protection locked="0"/>
    </xf>
    <xf numFmtId="1" fontId="3" fillId="0" borderId="5" xfId="0" applyNumberFormat="1" applyFont="1" applyBorder="1" applyAlignment="1" applyProtection="1">
      <alignment vertical="center"/>
      <protection locked="0"/>
    </xf>
    <xf numFmtId="2" fontId="4" fillId="0" borderId="5" xfId="0" applyNumberFormat="1" applyFont="1" applyBorder="1" applyAlignment="1" applyProtection="1">
      <alignment horizontal="right" vertical="center"/>
    </xf>
    <xf numFmtId="2" fontId="4" fillId="2" borderId="12" xfId="0" applyNumberFormat="1" applyFont="1" applyFill="1" applyBorder="1" applyAlignment="1" applyProtection="1">
      <alignment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2" fontId="10" fillId="5" borderId="1" xfId="0" applyNumberFormat="1" applyFont="1" applyFill="1" applyBorder="1" applyAlignment="1" applyProtection="1">
      <alignment horizontal="right" vertical="center"/>
    </xf>
    <xf numFmtId="2" fontId="10" fillId="2" borderId="30" xfId="0" applyNumberFormat="1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 wrapText="1"/>
    </xf>
    <xf numFmtId="0" fontId="14" fillId="0" borderId="34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center" wrapText="1"/>
    </xf>
    <xf numFmtId="2" fontId="10" fillId="0" borderId="0" xfId="0" applyNumberFormat="1" applyFont="1" applyBorder="1" applyAlignment="1" applyProtection="1">
      <alignment horizontal="right" vertical="center" wrapText="1"/>
    </xf>
    <xf numFmtId="2" fontId="10" fillId="0" borderId="26" xfId="0" applyNumberFormat="1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horizontal="center" vertical="center" wrapText="1"/>
    </xf>
    <xf numFmtId="2" fontId="10" fillId="0" borderId="1" xfId="0" applyNumberFormat="1" applyFont="1" applyBorder="1" applyAlignment="1" applyProtection="1">
      <alignment horizontal="right" vertical="center" wrapText="1"/>
    </xf>
    <xf numFmtId="0" fontId="20" fillId="0" borderId="27" xfId="0" applyFont="1" applyBorder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</xf>
    <xf numFmtId="1" fontId="7" fillId="0" borderId="0" xfId="0" applyNumberFormat="1" applyFont="1" applyBorder="1" applyAlignment="1" applyProtection="1">
      <alignment horizontal="left" vertical="center" wrapText="1"/>
    </xf>
    <xf numFmtId="0" fontId="12" fillId="2" borderId="5" xfId="0" applyFont="1" applyFill="1" applyBorder="1" applyAlignment="1" applyProtection="1">
      <alignment vertical="center" wrapText="1"/>
    </xf>
    <xf numFmtId="0" fontId="14" fillId="0" borderId="29" xfId="0" applyFont="1" applyBorder="1" applyAlignment="1" applyProtection="1">
      <alignment vertical="center" wrapText="1"/>
    </xf>
    <xf numFmtId="0" fontId="2" fillId="0" borderId="5" xfId="0" applyFont="1" applyBorder="1" applyAlignment="1" applyProtection="1">
      <alignment vertical="center" wrapText="1"/>
    </xf>
    <xf numFmtId="0" fontId="12" fillId="2" borderId="32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horizontal="left" vertical="center"/>
    </xf>
    <xf numFmtId="2" fontId="10" fillId="0" borderId="0" xfId="0" applyNumberFormat="1" applyFont="1" applyBorder="1" applyAlignment="1" applyProtection="1">
      <alignment horizontal="right" vertical="center"/>
    </xf>
    <xf numFmtId="2" fontId="4" fillId="2" borderId="5" xfId="0" applyNumberFormat="1" applyFont="1" applyFill="1" applyBorder="1" applyAlignment="1" applyProtection="1">
      <alignment vertical="center"/>
    </xf>
    <xf numFmtId="2" fontId="10" fillId="0" borderId="5" xfId="0" applyNumberFormat="1" applyFont="1" applyBorder="1" applyAlignment="1" applyProtection="1">
      <alignment horizontal="right" vertical="center"/>
    </xf>
    <xf numFmtId="2" fontId="10" fillId="2" borderId="5" xfId="0" applyNumberFormat="1" applyFont="1" applyFill="1" applyBorder="1" applyAlignment="1" applyProtection="1">
      <alignment vertical="center"/>
    </xf>
    <xf numFmtId="2" fontId="10" fillId="0" borderId="42" xfId="0" applyNumberFormat="1" applyFont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1" fontId="3" fillId="0" borderId="0" xfId="0" applyNumberFormat="1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center"/>
    </xf>
    <xf numFmtId="1" fontId="7" fillId="0" borderId="0" xfId="0" applyNumberFormat="1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28" xfId="0" applyFont="1" applyBorder="1" applyAlignment="1" applyProtection="1">
      <alignment horizontal="right" vertical="center"/>
    </xf>
    <xf numFmtId="0" fontId="12" fillId="2" borderId="5" xfId="0" applyFont="1" applyFill="1" applyBorder="1" applyAlignment="1" applyProtection="1">
      <alignment vertical="center"/>
    </xf>
    <xf numFmtId="2" fontId="10" fillId="0" borderId="2" xfId="0" applyNumberFormat="1" applyFont="1" applyBorder="1" applyAlignment="1" applyProtection="1">
      <alignment horizontal="right" vertical="center"/>
    </xf>
    <xf numFmtId="164" fontId="3" fillId="0" borderId="0" xfId="0" applyNumberFormat="1" applyFont="1" applyBorder="1" applyAlignment="1" applyProtection="1">
      <alignment vertical="center"/>
      <protection locked="0"/>
    </xf>
    <xf numFmtId="0" fontId="22" fillId="0" borderId="32" xfId="0" applyFont="1" applyBorder="1" applyAlignment="1" applyProtection="1">
      <alignment vertical="center"/>
      <protection locked="0"/>
    </xf>
    <xf numFmtId="0" fontId="12" fillId="2" borderId="24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vertical="center"/>
      <protection locked="0"/>
    </xf>
    <xf numFmtId="2" fontId="4" fillId="2" borderId="1" xfId="0" applyNumberFormat="1" applyFont="1" applyFill="1" applyBorder="1" applyAlignment="1" applyProtection="1">
      <alignment vertical="center"/>
    </xf>
    <xf numFmtId="2" fontId="10" fillId="0" borderId="43" xfId="0" applyNumberFormat="1" applyFont="1" applyFill="1" applyBorder="1" applyAlignment="1" applyProtection="1">
      <alignment horizontal="center" vertical="center"/>
    </xf>
    <xf numFmtId="0" fontId="9" fillId="0" borderId="30" xfId="0" applyFont="1" applyFill="1" applyBorder="1" applyAlignment="1" applyProtection="1">
      <alignment vertical="center" wrapText="1"/>
    </xf>
    <xf numFmtId="0" fontId="6" fillId="2" borderId="3" xfId="0" applyFont="1" applyFill="1" applyBorder="1" applyAlignment="1" applyProtection="1">
      <alignment vertical="center"/>
    </xf>
    <xf numFmtId="0" fontId="6" fillId="2" borderId="4" xfId="0" applyFont="1" applyFill="1" applyBorder="1" applyAlignment="1" applyProtection="1">
      <alignment vertical="center"/>
    </xf>
    <xf numFmtId="0" fontId="3" fillId="0" borderId="36" xfId="0" applyFont="1" applyBorder="1" applyAlignment="1" applyProtection="1">
      <alignment vertical="center"/>
    </xf>
    <xf numFmtId="1" fontId="3" fillId="0" borderId="37" xfId="0" applyNumberFormat="1" applyFont="1" applyBorder="1" applyAlignment="1" applyProtection="1">
      <alignment vertical="center"/>
    </xf>
    <xf numFmtId="0" fontId="4" fillId="0" borderId="37" xfId="0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vertical="center"/>
    </xf>
    <xf numFmtId="0" fontId="3" fillId="0" borderId="34" xfId="0" applyFont="1" applyBorder="1" applyAlignment="1" applyProtection="1">
      <alignment horizontal="right" vertical="center"/>
    </xf>
    <xf numFmtId="14" fontId="3" fillId="0" borderId="5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right" vertical="center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7" fillId="0" borderId="45" xfId="0" applyFont="1" applyBorder="1" applyAlignment="1" applyProtection="1">
      <alignment horizontal="center" vertical="center"/>
    </xf>
    <xf numFmtId="2" fontId="3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justify" vertical="center"/>
    </xf>
    <xf numFmtId="0" fontId="26" fillId="0" borderId="0" xfId="0" applyFont="1" applyAlignment="1" applyProtection="1">
      <alignment horizontal="justify" vertical="center"/>
    </xf>
    <xf numFmtId="0" fontId="9" fillId="0" borderId="0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3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/>
    <xf numFmtId="0" fontId="7" fillId="0" borderId="10" xfId="0" applyFont="1" applyBorder="1" applyAlignment="1" applyProtection="1">
      <alignment horizontal="left" vertical="center"/>
    </xf>
    <xf numFmtId="0" fontId="7" fillId="0" borderId="11" xfId="0" applyFont="1" applyBorder="1" applyAlignment="1" applyProtection="1">
      <alignment horizontal="left" vertical="center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center" vertical="center"/>
    </xf>
    <xf numFmtId="0" fontId="8" fillId="3" borderId="7" xfId="0" applyFont="1" applyFill="1" applyBorder="1" applyAlignment="1" applyProtection="1">
      <alignment horizontal="center" vertical="center"/>
    </xf>
    <xf numFmtId="0" fontId="8" fillId="3" borderId="8" xfId="0" applyFont="1" applyFill="1" applyBorder="1" applyAlignment="1" applyProtection="1">
      <alignment horizontal="center" vertical="center"/>
    </xf>
    <xf numFmtId="0" fontId="9" fillId="4" borderId="18" xfId="0" applyFont="1" applyFill="1" applyBorder="1" applyAlignment="1" applyProtection="1">
      <alignment horizontal="center" vertical="center" wrapText="1"/>
    </xf>
    <xf numFmtId="0" fontId="9" fillId="4" borderId="0" xfId="0" applyFont="1" applyFill="1" applyBorder="1" applyAlignment="1" applyProtection="1">
      <alignment horizontal="center" vertical="center" wrapText="1"/>
    </xf>
    <xf numFmtId="0" fontId="9" fillId="4" borderId="19" xfId="0" applyFont="1" applyFill="1" applyBorder="1" applyAlignment="1" applyProtection="1">
      <alignment horizontal="center" vertical="center" wrapText="1"/>
    </xf>
    <xf numFmtId="0" fontId="9" fillId="4" borderId="20" xfId="0" applyFont="1" applyFill="1" applyBorder="1" applyAlignment="1" applyProtection="1">
      <alignment horizontal="center" vertical="center" wrapText="1"/>
    </xf>
    <xf numFmtId="0" fontId="3" fillId="2" borderId="31" xfId="0" applyFont="1" applyFill="1" applyBorder="1" applyAlignment="1" applyProtection="1">
      <alignment horizontal="center" vertical="center"/>
    </xf>
    <xf numFmtId="0" fontId="3" fillId="2" borderId="32" xfId="0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left" vertical="center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right" vertical="center"/>
    </xf>
    <xf numFmtId="0" fontId="6" fillId="2" borderId="3" xfId="0" applyFont="1" applyFill="1" applyBorder="1" applyAlignment="1" applyProtection="1">
      <alignment horizontal="right" vertical="center"/>
    </xf>
    <xf numFmtId="0" fontId="6" fillId="2" borderId="4" xfId="0" applyFont="1" applyFill="1" applyBorder="1" applyAlignment="1" applyProtection="1">
      <alignment horizontal="right" vertical="center"/>
    </xf>
    <xf numFmtId="0" fontId="9" fillId="4" borderId="39" xfId="0" applyFont="1" applyFill="1" applyBorder="1" applyAlignment="1" applyProtection="1">
      <alignment horizontal="center" vertical="center" wrapText="1"/>
    </xf>
    <xf numFmtId="0" fontId="0" fillId="0" borderId="19" xfId="0" applyBorder="1"/>
    <xf numFmtId="0" fontId="0" fillId="0" borderId="20" xfId="0" applyBorder="1"/>
    <xf numFmtId="0" fontId="7" fillId="0" borderId="5" xfId="0" applyFont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horizontal="center" vertical="center"/>
    </xf>
    <xf numFmtId="0" fontId="7" fillId="0" borderId="32" xfId="0" applyFont="1" applyBorder="1" applyAlignment="1" applyProtection="1">
      <alignment horizontal="center" vertical="center"/>
    </xf>
    <xf numFmtId="0" fontId="12" fillId="2" borderId="40" xfId="0" applyFont="1" applyFill="1" applyBorder="1" applyAlignment="1" applyProtection="1">
      <alignment horizontal="center" vertical="center"/>
    </xf>
    <xf numFmtId="0" fontId="12" fillId="2" borderId="33" xfId="0" applyFont="1" applyFill="1" applyBorder="1" applyAlignment="1" applyProtection="1">
      <alignment horizontal="center" vertical="center"/>
    </xf>
    <xf numFmtId="0" fontId="16" fillId="0" borderId="10" xfId="0" applyFont="1" applyBorder="1" applyAlignment="1" applyProtection="1">
      <alignment horizontal="center" vertical="center"/>
      <protection locked="0"/>
    </xf>
    <xf numFmtId="0" fontId="16" fillId="0" borderId="31" xfId="0" applyFont="1" applyBorder="1" applyAlignment="1" applyProtection="1">
      <alignment horizontal="center" vertical="center"/>
      <protection locked="0"/>
    </xf>
    <xf numFmtId="0" fontId="16" fillId="0" borderId="32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8" fillId="6" borderId="2" xfId="0" applyFont="1" applyFill="1" applyBorder="1" applyAlignment="1" applyProtection="1">
      <alignment horizontal="center" vertical="center" wrapText="1"/>
    </xf>
    <xf numFmtId="0" fontId="16" fillId="6" borderId="3" xfId="0" applyFont="1" applyFill="1" applyBorder="1" applyAlignment="1" applyProtection="1">
      <alignment horizontal="center" vertical="center" wrapText="1"/>
    </xf>
    <xf numFmtId="0" fontId="16" fillId="6" borderId="4" xfId="0" applyFont="1" applyFill="1" applyBorder="1" applyAlignment="1" applyProtection="1">
      <alignment horizontal="center" vertical="center" wrapText="1"/>
    </xf>
    <xf numFmtId="0" fontId="18" fillId="7" borderId="10" xfId="0" applyFont="1" applyFill="1" applyBorder="1" applyAlignment="1" applyProtection="1">
      <alignment horizontal="center" vertical="center" wrapText="1"/>
    </xf>
    <xf numFmtId="0" fontId="18" fillId="7" borderId="31" xfId="0" applyFont="1" applyFill="1" applyBorder="1" applyAlignment="1" applyProtection="1">
      <alignment horizontal="center" vertical="center" wrapText="1"/>
    </xf>
    <xf numFmtId="0" fontId="18" fillId="7" borderId="32" xfId="0" applyFont="1" applyFill="1" applyBorder="1" applyAlignment="1" applyProtection="1">
      <alignment horizontal="center" vertical="center" wrapText="1"/>
    </xf>
    <xf numFmtId="0" fontId="19" fillId="0" borderId="28" xfId="0" applyFont="1" applyBorder="1" applyAlignment="1" applyProtection="1">
      <alignment horizontal="center" vertical="top" wrapText="1"/>
      <protection locked="0"/>
    </xf>
    <xf numFmtId="0" fontId="19" fillId="0" borderId="31" xfId="0" applyFont="1" applyBorder="1" applyAlignment="1" applyProtection="1">
      <alignment horizontal="center" vertical="top" wrapText="1"/>
      <protection locked="0"/>
    </xf>
    <xf numFmtId="0" fontId="19" fillId="0" borderId="32" xfId="0" applyFont="1" applyBorder="1" applyAlignment="1" applyProtection="1">
      <alignment horizontal="center" vertical="top" wrapText="1"/>
      <protection locked="0"/>
    </xf>
    <xf numFmtId="0" fontId="21" fillId="5" borderId="10" xfId="0" applyFont="1" applyFill="1" applyBorder="1" applyAlignment="1" applyProtection="1">
      <alignment horizontal="center" vertical="center" wrapText="1"/>
    </xf>
    <xf numFmtId="0" fontId="21" fillId="5" borderId="31" xfId="0" applyFont="1" applyFill="1" applyBorder="1" applyAlignment="1" applyProtection="1">
      <alignment horizontal="center" vertical="center" wrapText="1"/>
    </xf>
    <xf numFmtId="0" fontId="9" fillId="4" borderId="41" xfId="0" applyFont="1" applyFill="1" applyBorder="1" applyAlignment="1" applyProtection="1">
      <alignment horizontal="left" vertical="center"/>
    </xf>
    <xf numFmtId="0" fontId="9" fillId="4" borderId="32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/>
    </xf>
    <xf numFmtId="0" fontId="6" fillId="5" borderId="1" xfId="0" applyFont="1" applyFill="1" applyBorder="1" applyAlignment="1" applyProtection="1">
      <alignment horizontal="left" vertical="center"/>
    </xf>
    <xf numFmtId="0" fontId="7" fillId="0" borderId="41" xfId="0" applyFont="1" applyBorder="1" applyAlignment="1" applyProtection="1">
      <alignment horizontal="center" vertical="center"/>
    </xf>
    <xf numFmtId="0" fontId="8" fillId="6" borderId="41" xfId="0" applyFont="1" applyFill="1" applyBorder="1" applyAlignment="1" applyProtection="1">
      <alignment horizontal="left" vertical="center"/>
    </xf>
    <xf numFmtId="0" fontId="8" fillId="6" borderId="32" xfId="0" applyFont="1" applyFill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justify" vertical="center" wrapText="1"/>
    </xf>
    <xf numFmtId="0" fontId="3" fillId="0" borderId="7" xfId="0" applyFont="1" applyBorder="1" applyAlignment="1" applyProtection="1">
      <alignment horizontal="justify" vertical="center" wrapText="1"/>
    </xf>
    <xf numFmtId="0" fontId="3" fillId="0" borderId="8" xfId="0" applyFont="1" applyBorder="1" applyAlignment="1" applyProtection="1">
      <alignment horizontal="justify" vertical="center" wrapText="1"/>
    </xf>
    <xf numFmtId="0" fontId="3" fillId="0" borderId="34" xfId="0" applyFont="1" applyBorder="1" applyAlignment="1" applyProtection="1">
      <alignment horizontal="justify" vertical="center" wrapText="1"/>
    </xf>
    <xf numFmtId="0" fontId="3" fillId="0" borderId="0" xfId="0" applyFont="1" applyBorder="1" applyAlignment="1" applyProtection="1">
      <alignment horizontal="justify" vertical="center" wrapText="1"/>
    </xf>
    <xf numFmtId="0" fontId="3" fillId="0" borderId="30" xfId="0" applyFont="1" applyBorder="1" applyAlignment="1" applyProtection="1">
      <alignment horizontal="justify" vertical="center" wrapText="1"/>
    </xf>
    <xf numFmtId="0" fontId="3" fillId="0" borderId="24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23" fillId="0" borderId="2" xfId="0" applyFont="1" applyBorder="1" applyAlignment="1" applyProtection="1">
      <alignment horizontal="center" vertical="center"/>
    </xf>
    <xf numFmtId="0" fontId="23" fillId="0" borderId="3" xfId="0" applyFont="1" applyBorder="1" applyAlignment="1" applyProtection="1">
      <alignment horizontal="center" vertical="center"/>
    </xf>
    <xf numFmtId="0" fontId="23" fillId="0" borderId="4" xfId="0" applyFont="1" applyBorder="1" applyAlignment="1" applyProtection="1">
      <alignment horizontal="center" vertical="center"/>
    </xf>
    <xf numFmtId="2" fontId="24" fillId="0" borderId="2" xfId="0" applyNumberFormat="1" applyFont="1" applyBorder="1" applyAlignment="1" applyProtection="1">
      <alignment horizontal="center" vertical="center"/>
    </xf>
    <xf numFmtId="0" fontId="24" fillId="0" borderId="4" xfId="0" applyFont="1" applyBorder="1" applyAlignment="1" applyProtection="1">
      <alignment horizontal="center" vertical="center"/>
    </xf>
  </cellXfs>
  <cellStyles count="4">
    <cellStyle name="Euro" xfId="2"/>
    <cellStyle name="Normal" xfId="0" builtinId="0"/>
    <cellStyle name="Normal 3" xfId="3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145"/>
  <sheetViews>
    <sheetView showGridLines="0" tabSelected="1" zoomScale="110" zoomScaleNormal="110" workbookViewId="0">
      <selection activeCell="B6" sqref="B6"/>
    </sheetView>
  </sheetViews>
  <sheetFormatPr baseColWidth="10" defaultRowHeight="12.75" x14ac:dyDescent="0.2"/>
  <cols>
    <col min="1" max="1" width="3.7109375" style="1" customWidth="1"/>
    <col min="2" max="2" width="23.85546875" style="2" customWidth="1"/>
    <col min="3" max="3" width="20.140625" style="2" customWidth="1"/>
    <col min="4" max="4" width="14.28515625" style="2" customWidth="1"/>
    <col min="5" max="5" width="7.7109375" style="2" bestFit="1" customWidth="1"/>
    <col min="6" max="6" width="9.140625" style="2" customWidth="1"/>
    <col min="7" max="7" width="8.85546875" style="2" customWidth="1"/>
    <col min="8" max="8" width="7.85546875" style="3" customWidth="1"/>
    <col min="9" max="9" width="6.28515625" style="4" customWidth="1"/>
    <col min="10" max="10" width="9.140625" style="5" customWidth="1"/>
    <col min="11" max="11" width="3.42578125" style="5" customWidth="1"/>
    <col min="12" max="12" width="15.42578125" style="2" bestFit="1" customWidth="1"/>
    <col min="13" max="13" width="17.28515625" style="2" bestFit="1" customWidth="1"/>
    <col min="14" max="14" width="32" style="2" customWidth="1"/>
    <col min="15" max="15" width="11.42578125" style="2"/>
    <col min="16" max="16384" width="11.42578125" style="1"/>
  </cols>
  <sheetData>
    <row r="1" spans="1:15" ht="7.5" customHeight="1" thickBot="1" x14ac:dyDescent="0.25"/>
    <row r="2" spans="1:15" ht="43.5" customHeight="1" thickBot="1" x14ac:dyDescent="0.25">
      <c r="B2" s="7" t="s">
        <v>0</v>
      </c>
      <c r="C2" s="149" t="s">
        <v>87</v>
      </c>
      <c r="D2" s="150"/>
      <c r="E2" s="150"/>
      <c r="F2" s="151"/>
      <c r="G2" s="8" t="s">
        <v>1</v>
      </c>
      <c r="H2" s="152" t="s">
        <v>83</v>
      </c>
      <c r="I2" s="153"/>
    </row>
    <row r="3" spans="1:15" ht="2.25" customHeight="1" thickBot="1" x14ac:dyDescent="0.25"/>
    <row r="4" spans="1:15" x14ac:dyDescent="0.2">
      <c r="B4" s="9" t="s">
        <v>2</v>
      </c>
      <c r="C4" s="10"/>
      <c r="D4" s="10"/>
      <c r="E4" s="11"/>
      <c r="F4" s="11"/>
    </row>
    <row r="5" spans="1:15" x14ac:dyDescent="0.2">
      <c r="B5" s="12" t="s">
        <v>3</v>
      </c>
      <c r="C5" s="13" t="s">
        <v>4</v>
      </c>
      <c r="D5" s="154" t="s">
        <v>5</v>
      </c>
      <c r="E5" s="155"/>
      <c r="F5" s="14" t="s">
        <v>6</v>
      </c>
    </row>
    <row r="6" spans="1:15" ht="15" customHeight="1" thickBot="1" x14ac:dyDescent="0.25">
      <c r="B6" s="15"/>
      <c r="C6" s="16"/>
      <c r="D6" s="156"/>
      <c r="E6" s="157"/>
      <c r="F6" s="17"/>
    </row>
    <row r="7" spans="1:15" ht="6" customHeight="1" thickBot="1" x14ac:dyDescent="0.25"/>
    <row r="8" spans="1:15" ht="13.5" thickBot="1" x14ac:dyDescent="0.25">
      <c r="B8" s="18" t="s">
        <v>7</v>
      </c>
      <c r="C8" s="10"/>
      <c r="D8" s="10"/>
      <c r="E8" s="10"/>
      <c r="F8" s="11"/>
    </row>
    <row r="9" spans="1:15" s="6" customFormat="1" ht="15" x14ac:dyDescent="0.2">
      <c r="A9" s="1"/>
      <c r="B9" s="158" t="s">
        <v>82</v>
      </c>
      <c r="C9" s="159"/>
      <c r="D9" s="159"/>
      <c r="E9" s="159"/>
      <c r="F9" s="159"/>
      <c r="G9" s="159"/>
      <c r="H9" s="159"/>
      <c r="I9" s="159"/>
      <c r="J9" s="159"/>
      <c r="K9" s="160"/>
      <c r="L9" s="2"/>
      <c r="M9" s="2"/>
      <c r="N9" s="2"/>
      <c r="O9" s="2"/>
    </row>
    <row r="10" spans="1:15" ht="21.75" customHeight="1" thickBot="1" x14ac:dyDescent="0.25">
      <c r="B10" s="161" t="s">
        <v>86</v>
      </c>
      <c r="C10" s="162"/>
      <c r="D10" s="162"/>
      <c r="E10" s="162"/>
      <c r="F10" s="162"/>
      <c r="G10" s="162"/>
      <c r="H10" s="162"/>
      <c r="I10" s="163"/>
      <c r="J10" s="163"/>
      <c r="K10" s="164"/>
    </row>
    <row r="11" spans="1:15" ht="24.75" customHeight="1" thickBot="1" x14ac:dyDescent="0.25">
      <c r="A11" s="19" t="s">
        <v>8</v>
      </c>
      <c r="B11" s="143" t="s">
        <v>9</v>
      </c>
      <c r="C11" s="20" t="s">
        <v>10</v>
      </c>
      <c r="D11" s="20" t="s">
        <v>11</v>
      </c>
      <c r="E11" s="21" t="s">
        <v>12</v>
      </c>
      <c r="F11" s="20" t="s">
        <v>13</v>
      </c>
      <c r="G11" s="20" t="s">
        <v>14</v>
      </c>
      <c r="H11" s="22" t="s">
        <v>15</v>
      </c>
      <c r="I11" s="23" t="s">
        <v>16</v>
      </c>
      <c r="J11" s="24" t="s">
        <v>17</v>
      </c>
      <c r="K11" s="25" t="s">
        <v>18</v>
      </c>
      <c r="L11" s="144"/>
    </row>
    <row r="12" spans="1:15" ht="15" customHeight="1" x14ac:dyDescent="0.2">
      <c r="A12" s="26"/>
      <c r="B12" s="36"/>
      <c r="C12" s="27"/>
      <c r="D12" s="27"/>
      <c r="E12" s="28"/>
      <c r="F12" s="29"/>
      <c r="G12" s="30"/>
      <c r="H12" s="31"/>
      <c r="I12" s="32"/>
      <c r="J12" s="33"/>
      <c r="K12" s="34"/>
      <c r="L12" s="144"/>
    </row>
    <row r="13" spans="1:15" ht="15" customHeight="1" x14ac:dyDescent="0.2">
      <c r="A13" s="35"/>
      <c r="B13" s="36"/>
      <c r="C13" s="36"/>
      <c r="D13" s="36"/>
      <c r="E13" s="37"/>
      <c r="F13" s="38"/>
      <c r="G13" s="39"/>
      <c r="H13" s="31">
        <f t="shared" ref="H13:H23" si="0">((((G13-F13+1)))*E13)</f>
        <v>0</v>
      </c>
      <c r="I13" s="40"/>
      <c r="J13" s="41"/>
      <c r="K13" s="34"/>
      <c r="L13" s="144"/>
    </row>
    <row r="14" spans="1:15" ht="15" customHeight="1" x14ac:dyDescent="0.2">
      <c r="A14" s="35"/>
      <c r="B14" s="36"/>
      <c r="C14" s="36"/>
      <c r="D14" s="36"/>
      <c r="E14" s="37"/>
      <c r="F14" s="38"/>
      <c r="G14" s="39"/>
      <c r="H14" s="31">
        <f t="shared" si="0"/>
        <v>0</v>
      </c>
      <c r="I14" s="40"/>
      <c r="J14" s="41"/>
      <c r="K14" s="34"/>
      <c r="L14" s="144"/>
    </row>
    <row r="15" spans="1:15" ht="15" customHeight="1" x14ac:dyDescent="0.2">
      <c r="A15" s="35"/>
      <c r="B15" s="36"/>
      <c r="C15" s="36"/>
      <c r="D15" s="36"/>
      <c r="E15" s="37"/>
      <c r="F15" s="38"/>
      <c r="G15" s="39"/>
      <c r="H15" s="31">
        <f t="shared" si="0"/>
        <v>0</v>
      </c>
      <c r="I15" s="40"/>
      <c r="J15" s="41"/>
      <c r="K15" s="34"/>
      <c r="L15" s="144"/>
    </row>
    <row r="16" spans="1:15" ht="15" customHeight="1" x14ac:dyDescent="0.2">
      <c r="A16" s="35"/>
      <c r="B16" s="36"/>
      <c r="C16" s="36"/>
      <c r="D16" s="36"/>
      <c r="E16" s="37"/>
      <c r="F16" s="38"/>
      <c r="G16" s="39"/>
      <c r="H16" s="31">
        <f t="shared" si="0"/>
        <v>0</v>
      </c>
      <c r="I16" s="40"/>
      <c r="J16" s="41"/>
      <c r="K16" s="34"/>
      <c r="L16" s="144"/>
    </row>
    <row r="17" spans="1:17" ht="15" customHeight="1" x14ac:dyDescent="0.2">
      <c r="A17" s="35"/>
      <c r="B17" s="36"/>
      <c r="C17" s="36"/>
      <c r="D17" s="36"/>
      <c r="E17" s="37"/>
      <c r="F17" s="38"/>
      <c r="G17" s="39"/>
      <c r="H17" s="31">
        <f t="shared" si="0"/>
        <v>0</v>
      </c>
      <c r="I17" s="40"/>
      <c r="J17" s="41"/>
      <c r="K17" s="34"/>
      <c r="L17" s="144"/>
    </row>
    <row r="18" spans="1:17" ht="15" customHeight="1" x14ac:dyDescent="0.2">
      <c r="A18" s="35"/>
      <c r="B18" s="36"/>
      <c r="C18" s="36"/>
      <c r="D18" s="36"/>
      <c r="E18" s="37"/>
      <c r="F18" s="38"/>
      <c r="G18" s="39"/>
      <c r="H18" s="31">
        <f t="shared" si="0"/>
        <v>0</v>
      </c>
      <c r="I18" s="40"/>
      <c r="J18" s="41"/>
      <c r="K18" s="34"/>
    </row>
    <row r="19" spans="1:17" ht="15" customHeight="1" x14ac:dyDescent="0.2">
      <c r="A19" s="35"/>
      <c r="B19" s="36"/>
      <c r="C19" s="36"/>
      <c r="D19" s="36"/>
      <c r="E19" s="37"/>
      <c r="F19" s="38"/>
      <c r="G19" s="39"/>
      <c r="H19" s="31">
        <f t="shared" si="0"/>
        <v>0</v>
      </c>
      <c r="I19" s="40"/>
      <c r="J19" s="41"/>
      <c r="K19" s="34"/>
    </row>
    <row r="20" spans="1:17" ht="15" customHeight="1" x14ac:dyDescent="0.2">
      <c r="A20" s="35"/>
      <c r="B20" s="36"/>
      <c r="C20" s="36"/>
      <c r="D20" s="36"/>
      <c r="E20" s="37"/>
      <c r="F20" s="38"/>
      <c r="G20" s="39"/>
      <c r="H20" s="31">
        <f t="shared" si="0"/>
        <v>0</v>
      </c>
      <c r="I20" s="40"/>
      <c r="J20" s="41"/>
      <c r="K20" s="34"/>
    </row>
    <row r="21" spans="1:17" ht="15" customHeight="1" x14ac:dyDescent="0.2">
      <c r="A21" s="35"/>
      <c r="B21" s="36"/>
      <c r="C21" s="36"/>
      <c r="D21" s="36"/>
      <c r="E21" s="37"/>
      <c r="F21" s="38"/>
      <c r="G21" s="39"/>
      <c r="H21" s="31">
        <f t="shared" si="0"/>
        <v>0</v>
      </c>
      <c r="I21" s="40"/>
      <c r="J21" s="41"/>
      <c r="K21" s="34"/>
    </row>
    <row r="22" spans="1:17" ht="15" customHeight="1" x14ac:dyDescent="0.2">
      <c r="A22" s="35"/>
      <c r="B22" s="36"/>
      <c r="C22" s="36"/>
      <c r="D22" s="36"/>
      <c r="E22" s="37"/>
      <c r="F22" s="38"/>
      <c r="G22" s="39"/>
      <c r="H22" s="31">
        <f t="shared" si="0"/>
        <v>0</v>
      </c>
      <c r="I22" s="40"/>
      <c r="J22" s="41"/>
      <c r="K22" s="34"/>
    </row>
    <row r="23" spans="1:17" ht="15" customHeight="1" x14ac:dyDescent="0.2">
      <c r="A23" s="35"/>
      <c r="B23" s="36"/>
      <c r="C23" s="36"/>
      <c r="D23" s="36"/>
      <c r="E23" s="37"/>
      <c r="F23" s="38"/>
      <c r="G23" s="39"/>
      <c r="H23" s="31">
        <f t="shared" si="0"/>
        <v>0</v>
      </c>
      <c r="I23" s="42"/>
      <c r="J23" s="43"/>
      <c r="K23" s="44"/>
    </row>
    <row r="24" spans="1:17" ht="15" customHeight="1" thickBot="1" x14ac:dyDescent="0.25">
      <c r="A24" s="165" t="s">
        <v>19</v>
      </c>
      <c r="B24" s="165"/>
      <c r="C24" s="165"/>
      <c r="D24" s="165"/>
      <c r="E24" s="165"/>
      <c r="F24" s="165"/>
      <c r="G24" s="166"/>
      <c r="H24" s="45">
        <f>SUM(H12:H23)</f>
        <v>0</v>
      </c>
      <c r="I24" s="46" t="str">
        <f>IF(H24&gt;=30,H24/30,"0")</f>
        <v>0</v>
      </c>
      <c r="J24" s="47">
        <f>IF(I24&lt;1,"0",(ROUNDDOWN(I24,0))*0.12)</f>
        <v>0</v>
      </c>
      <c r="K24" s="48"/>
    </row>
    <row r="25" spans="1:17" s="6" customFormat="1" ht="15" customHeight="1" thickBot="1" x14ac:dyDescent="0.25">
      <c r="A25" s="49"/>
      <c r="B25" s="49"/>
      <c r="C25" s="49"/>
      <c r="D25" s="49"/>
      <c r="E25" s="49"/>
      <c r="F25" s="49"/>
      <c r="G25" s="167" t="s">
        <v>62</v>
      </c>
      <c r="H25" s="168"/>
      <c r="I25" s="169"/>
      <c r="J25" s="50">
        <f>IF(SUM(J11:J24)&gt;8,"8,00",SUM(J11:J24))</f>
        <v>0</v>
      </c>
      <c r="K25" s="51"/>
      <c r="L25" s="2"/>
      <c r="M25" s="2"/>
      <c r="N25" s="2"/>
      <c r="O25" s="2"/>
      <c r="P25" s="1"/>
      <c r="Q25" s="1"/>
    </row>
    <row r="26" spans="1:17" s="6" customFormat="1" ht="13.5" customHeight="1" x14ac:dyDescent="0.2">
      <c r="A26" s="1"/>
      <c r="B26" s="52" t="s">
        <v>20</v>
      </c>
      <c r="C26" s="53"/>
      <c r="D26" s="53"/>
      <c r="E26" s="53"/>
      <c r="F26" s="53"/>
      <c r="G26" s="170"/>
      <c r="H26" s="170"/>
      <c r="I26" s="170"/>
      <c r="J26" s="54"/>
      <c r="K26" s="55"/>
      <c r="L26" s="2"/>
      <c r="M26" s="2"/>
      <c r="N26" s="2"/>
      <c r="O26" s="2"/>
      <c r="P26" s="1"/>
      <c r="Q26" s="1"/>
    </row>
    <row r="27" spans="1:17" s="6" customFormat="1" ht="15" customHeight="1" x14ac:dyDescent="0.2">
      <c r="A27" s="1"/>
      <c r="B27" s="52" t="s">
        <v>21</v>
      </c>
      <c r="C27" s="53"/>
      <c r="D27" s="53"/>
      <c r="E27" s="53"/>
      <c r="F27" s="53"/>
      <c r="G27" s="56"/>
      <c r="H27" s="56"/>
      <c r="I27" s="56"/>
      <c r="J27" s="54"/>
      <c r="K27" s="57"/>
      <c r="L27" s="2"/>
      <c r="M27" s="2"/>
      <c r="N27" s="2"/>
      <c r="O27" s="2"/>
      <c r="P27" s="1"/>
      <c r="Q27" s="1"/>
    </row>
    <row r="28" spans="1:17" s="6" customFormat="1" ht="17.25" customHeight="1" thickBot="1" x14ac:dyDescent="0.25">
      <c r="A28" s="1"/>
      <c r="B28" s="58" t="s">
        <v>22</v>
      </c>
      <c r="C28" s="59"/>
      <c r="D28" s="59"/>
      <c r="E28" s="59"/>
      <c r="F28" s="59"/>
      <c r="G28" s="60"/>
      <c r="H28" s="60"/>
      <c r="I28" s="60"/>
      <c r="J28" s="61"/>
      <c r="K28" s="62"/>
      <c r="L28" s="2"/>
      <c r="M28" s="2"/>
      <c r="N28" s="2"/>
      <c r="O28" s="2"/>
      <c r="P28" s="1"/>
      <c r="Q28" s="1"/>
    </row>
    <row r="29" spans="1:17" s="6" customFormat="1" ht="17.25" customHeight="1" thickBot="1" x14ac:dyDescent="0.25">
      <c r="A29" s="1"/>
      <c r="B29" s="52"/>
      <c r="C29" s="53"/>
      <c r="D29" s="53"/>
      <c r="E29" s="53"/>
      <c r="F29" s="53"/>
      <c r="G29" s="53"/>
      <c r="H29" s="63"/>
      <c r="I29" s="64"/>
      <c r="J29" s="65"/>
      <c r="K29" s="66"/>
      <c r="L29" s="2"/>
      <c r="M29" s="2"/>
      <c r="N29" s="2"/>
      <c r="O29" s="2"/>
      <c r="P29" s="1"/>
      <c r="Q29" s="1"/>
    </row>
    <row r="30" spans="1:17" ht="17.25" customHeight="1" thickBot="1" x14ac:dyDescent="0.25">
      <c r="B30" s="67"/>
      <c r="C30" s="173" t="s">
        <v>23</v>
      </c>
      <c r="D30" s="174"/>
      <c r="E30" s="174"/>
      <c r="F30" s="174"/>
      <c r="G30" s="174"/>
      <c r="H30" s="174"/>
      <c r="I30" s="175"/>
      <c r="J30" s="50">
        <f>IF((J25)&gt;8,"8,00",(J25))</f>
        <v>0</v>
      </c>
      <c r="K30" s="68"/>
    </row>
    <row r="31" spans="1:17" ht="17.25" customHeight="1" thickBot="1" x14ac:dyDescent="0.25">
      <c r="B31" s="52"/>
      <c r="C31" s="53"/>
      <c r="D31" s="53"/>
      <c r="E31" s="53"/>
      <c r="F31" s="53"/>
      <c r="G31" s="53"/>
      <c r="H31" s="63"/>
      <c r="I31" s="64"/>
      <c r="J31" s="65"/>
      <c r="K31" s="66"/>
    </row>
    <row r="32" spans="1:17" s="6" customFormat="1" ht="15.75" thickBot="1" x14ac:dyDescent="0.25">
      <c r="A32" s="1"/>
      <c r="B32" s="158" t="s">
        <v>65</v>
      </c>
      <c r="C32" s="159"/>
      <c r="D32" s="159"/>
      <c r="E32" s="159"/>
      <c r="F32" s="159"/>
      <c r="G32" s="159"/>
      <c r="H32" s="159"/>
      <c r="I32" s="159"/>
      <c r="J32" s="159"/>
      <c r="K32" s="160"/>
      <c r="L32" s="2"/>
      <c r="M32" s="2"/>
      <c r="N32" s="2"/>
      <c r="O32" s="2"/>
    </row>
    <row r="33" spans="1:15" ht="15.75" thickBot="1" x14ac:dyDescent="0.25">
      <c r="A33" s="81"/>
      <c r="B33" s="188" t="s">
        <v>63</v>
      </c>
      <c r="C33" s="189"/>
      <c r="D33" s="189"/>
      <c r="E33" s="189"/>
      <c r="F33" s="189"/>
      <c r="G33" s="189"/>
      <c r="H33" s="189"/>
      <c r="I33" s="189"/>
      <c r="J33" s="189"/>
      <c r="K33" s="190"/>
      <c r="O33" s="2" t="s">
        <v>24</v>
      </c>
    </row>
    <row r="34" spans="1:15" ht="17.25" customHeight="1" thickBot="1" x14ac:dyDescent="0.25">
      <c r="A34" s="81"/>
      <c r="B34" s="82"/>
      <c r="C34" s="83"/>
      <c r="D34" s="83"/>
      <c r="E34" s="83"/>
      <c r="F34" s="84"/>
      <c r="G34" s="85"/>
      <c r="H34" s="86"/>
      <c r="I34" s="86"/>
      <c r="J34" s="87"/>
      <c r="K34" s="88"/>
      <c r="M34" s="2" t="s">
        <v>64</v>
      </c>
    </row>
    <row r="35" spans="1:15" ht="21.75" customHeight="1" thickBot="1" x14ac:dyDescent="0.25">
      <c r="A35" s="69" t="s">
        <v>8</v>
      </c>
      <c r="B35" s="191" t="s">
        <v>35</v>
      </c>
      <c r="C35" s="192"/>
      <c r="D35" s="192"/>
      <c r="E35" s="193"/>
      <c r="F35" s="84"/>
      <c r="G35" s="85"/>
      <c r="H35" s="86"/>
      <c r="I35" s="86"/>
      <c r="J35" s="87"/>
      <c r="K35" s="88"/>
      <c r="M35" s="2" t="s">
        <v>84</v>
      </c>
    </row>
    <row r="36" spans="1:15" ht="15" customHeight="1" thickBot="1" x14ac:dyDescent="0.25">
      <c r="A36" s="89"/>
      <c r="B36" s="194"/>
      <c r="C36" s="195"/>
      <c r="D36" s="195"/>
      <c r="E36" s="196"/>
      <c r="F36" s="84"/>
      <c r="G36" s="85"/>
      <c r="H36" s="86"/>
      <c r="I36" s="86"/>
      <c r="J36" s="90" t="str">
        <f>IF(B36="Doctorat","1,00",IF(B36="Grau universitari o diplomatura","1,00",IF(B36="Grau superior de FP","0,50","0,00")))</f>
        <v>0,00</v>
      </c>
      <c r="K36" s="88"/>
      <c r="M36" s="2" t="s">
        <v>37</v>
      </c>
    </row>
    <row r="37" spans="1:15" ht="15" customHeight="1" thickBot="1" x14ac:dyDescent="0.25">
      <c r="A37" s="89"/>
      <c r="B37" s="194"/>
      <c r="C37" s="195"/>
      <c r="D37" s="195"/>
      <c r="E37" s="196"/>
      <c r="F37" s="84"/>
      <c r="G37" s="85"/>
      <c r="H37" s="86"/>
      <c r="I37" s="86"/>
      <c r="J37" s="90" t="str">
        <f>IF(B37="Doctorat","1,00",IF(B37="Grau universitari o diplomatura","1,00",IF(B37="Grau superior de FP","0,50","0,00")))</f>
        <v>0,00</v>
      </c>
      <c r="K37" s="88"/>
      <c r="M37" s="1"/>
    </row>
    <row r="38" spans="1:15" ht="15" customHeight="1" thickBot="1" x14ac:dyDescent="0.25">
      <c r="A38" s="89"/>
      <c r="B38" s="194"/>
      <c r="C38" s="195"/>
      <c r="D38" s="195"/>
      <c r="E38" s="196"/>
      <c r="F38" s="84"/>
      <c r="G38" s="85"/>
      <c r="H38" s="86"/>
      <c r="I38" s="86"/>
      <c r="J38" s="90" t="str">
        <f>IF(B38="Doctorat","1,00",IF(B38="Grau universitari o diplomatura","1,00",IF(B38="Grau superior de FP","0,50","0,00")))</f>
        <v>0,00</v>
      </c>
      <c r="K38" s="88"/>
    </row>
    <row r="39" spans="1:15" ht="15.75" customHeight="1" thickBot="1" x14ac:dyDescent="0.25">
      <c r="A39" s="89"/>
      <c r="B39" s="194"/>
      <c r="C39" s="195"/>
      <c r="D39" s="195"/>
      <c r="E39" s="196"/>
      <c r="F39" s="84"/>
      <c r="G39" s="85"/>
      <c r="H39" s="86"/>
      <c r="I39" s="86"/>
      <c r="J39" s="90" t="str">
        <f>IF(B39="Doctorat","1,00",IF(B39="Grau universitari o diplomatura","1,00",IF(B39="Grau superior de FP","0,50","0,00")))</f>
        <v>0,00</v>
      </c>
      <c r="K39" s="88"/>
    </row>
    <row r="40" spans="1:15" ht="13.5" customHeight="1" thickBot="1" x14ac:dyDescent="0.25">
      <c r="A40" s="91"/>
      <c r="B40" s="194"/>
      <c r="C40" s="195"/>
      <c r="D40" s="195"/>
      <c r="E40" s="196"/>
      <c r="F40" s="92"/>
      <c r="G40" s="92"/>
      <c r="H40" s="92"/>
      <c r="I40" s="93"/>
      <c r="J40" s="90" t="str">
        <f>IF(B40="Doctorat","1,00",IF(B40="Grau universitari o diplomatura","1,00",IF(B40="Grau superior de FP","0,50","0,00")))</f>
        <v>0,00</v>
      </c>
      <c r="K40" s="94"/>
    </row>
    <row r="41" spans="1:15" ht="17.25" customHeight="1" thickBot="1" x14ac:dyDescent="0.25">
      <c r="A41" s="81"/>
      <c r="B41" s="95"/>
      <c r="C41" s="83"/>
      <c r="D41" s="83"/>
      <c r="E41" s="83"/>
      <c r="F41" s="96"/>
      <c r="G41" s="197" t="s">
        <v>38</v>
      </c>
      <c r="H41" s="198"/>
      <c r="I41" s="198"/>
      <c r="J41" s="90">
        <f>IF((J36+J37+J38+J39+J40)&gt;2,"2,00",(J40+J37+J39+J38+J36))</f>
        <v>0</v>
      </c>
      <c r="K41" s="97"/>
    </row>
    <row r="42" spans="1:15" ht="13.5" thickBot="1" x14ac:dyDescent="0.25">
      <c r="B42" s="176" t="s">
        <v>66</v>
      </c>
      <c r="C42" s="177"/>
      <c r="D42" s="177"/>
      <c r="E42" s="177"/>
      <c r="F42" s="177"/>
      <c r="G42" s="177"/>
      <c r="H42" s="177"/>
      <c r="I42" s="177"/>
      <c r="J42" s="177"/>
      <c r="K42" s="178"/>
      <c r="O42" s="2" t="s">
        <v>24</v>
      </c>
    </row>
    <row r="43" spans="1:15" ht="34.5" thickBot="1" x14ac:dyDescent="0.25">
      <c r="A43" s="69" t="s">
        <v>8</v>
      </c>
      <c r="B43" s="179" t="s">
        <v>25</v>
      </c>
      <c r="C43" s="179"/>
      <c r="D43" s="179"/>
      <c r="E43" s="180" t="s">
        <v>26</v>
      </c>
      <c r="F43" s="181"/>
      <c r="G43" s="70" t="s">
        <v>27</v>
      </c>
      <c r="H43" s="71"/>
      <c r="I43" s="64"/>
      <c r="J43" s="72" t="s">
        <v>17</v>
      </c>
      <c r="K43" s="182" t="s">
        <v>18</v>
      </c>
    </row>
    <row r="44" spans="1:15" ht="15" x14ac:dyDescent="0.2">
      <c r="A44" s="73"/>
      <c r="B44" s="184"/>
      <c r="C44" s="185"/>
      <c r="D44" s="186"/>
      <c r="E44" s="187"/>
      <c r="F44" s="172"/>
      <c r="G44" s="74"/>
      <c r="H44" s="63"/>
      <c r="I44" s="64"/>
      <c r="J44" s="75" t="str">
        <f>IF(G44="15h a 24h","0,05",IF(G44="25h a 49h","0,10",IF(G44="50h a 74h","0,20",IF(G44="75h a 99h","0,30",IF(G44="100h a 199h","0,40",IF(G44="200h o més","0,50","0,00"))))))</f>
        <v>0,00</v>
      </c>
      <c r="K44" s="183"/>
    </row>
    <row r="45" spans="1:15" x14ac:dyDescent="0.2">
      <c r="A45" s="73"/>
      <c r="B45" s="171"/>
      <c r="C45" s="187"/>
      <c r="D45" s="172"/>
      <c r="E45" s="171"/>
      <c r="F45" s="172"/>
      <c r="G45" s="74"/>
      <c r="H45" s="63"/>
      <c r="I45" s="64"/>
      <c r="J45" s="75" t="str">
        <f t="shared" ref="J45:J62" si="1">IF(G45="15h a 24h","0,05",IF(G45="25h a 49h","0,10",IF(G45="50h a 74h","0,20",IF(G45="75h a 99h","0,30",IF(G45="100h a 199h","0,40",IF(G45="200h o més","0,50","0,00"))))))</f>
        <v>0,00</v>
      </c>
      <c r="K45" s="76"/>
      <c r="L45" s="144"/>
      <c r="M45" s="2" t="s">
        <v>28</v>
      </c>
    </row>
    <row r="46" spans="1:15" x14ac:dyDescent="0.2">
      <c r="A46" s="73"/>
      <c r="B46" s="152"/>
      <c r="C46" s="152"/>
      <c r="D46" s="152"/>
      <c r="E46" s="171"/>
      <c r="F46" s="172"/>
      <c r="G46" s="74"/>
      <c r="H46" s="63"/>
      <c r="I46" s="64"/>
      <c r="J46" s="75" t="str">
        <f t="shared" si="1"/>
        <v>0,00</v>
      </c>
      <c r="K46" s="76"/>
      <c r="M46" s="2" t="s">
        <v>29</v>
      </c>
    </row>
    <row r="47" spans="1:15" x14ac:dyDescent="0.2">
      <c r="A47" s="73"/>
      <c r="B47" s="152"/>
      <c r="C47" s="152"/>
      <c r="D47" s="152"/>
      <c r="E47" s="171"/>
      <c r="F47" s="172"/>
      <c r="G47" s="74"/>
      <c r="H47" s="63"/>
      <c r="I47" s="64"/>
      <c r="J47" s="75" t="str">
        <f t="shared" si="1"/>
        <v>0,00</v>
      </c>
      <c r="K47" s="76"/>
      <c r="M47" s="2" t="s">
        <v>30</v>
      </c>
    </row>
    <row r="48" spans="1:15" x14ac:dyDescent="0.2">
      <c r="A48" s="73"/>
      <c r="B48" s="152"/>
      <c r="C48" s="152"/>
      <c r="D48" s="152"/>
      <c r="E48" s="171"/>
      <c r="F48" s="172"/>
      <c r="G48" s="74"/>
      <c r="H48" s="63"/>
      <c r="I48" s="64"/>
      <c r="J48" s="75" t="str">
        <f t="shared" si="1"/>
        <v>0,00</v>
      </c>
      <c r="K48" s="76"/>
      <c r="M48" s="2" t="s">
        <v>31</v>
      </c>
    </row>
    <row r="49" spans="1:15" x14ac:dyDescent="0.2">
      <c r="A49" s="73"/>
      <c r="B49" s="152"/>
      <c r="C49" s="152"/>
      <c r="D49" s="152"/>
      <c r="E49" s="171"/>
      <c r="F49" s="172"/>
      <c r="G49" s="74"/>
      <c r="H49" s="63"/>
      <c r="I49" s="64"/>
      <c r="J49" s="75" t="str">
        <f t="shared" si="1"/>
        <v>0,00</v>
      </c>
      <c r="K49" s="76"/>
      <c r="M49" s="2" t="s">
        <v>68</v>
      </c>
    </row>
    <row r="50" spans="1:15" x14ac:dyDescent="0.2">
      <c r="A50" s="73"/>
      <c r="B50" s="152"/>
      <c r="C50" s="152"/>
      <c r="D50" s="152"/>
      <c r="E50" s="77"/>
      <c r="F50" s="78"/>
      <c r="G50" s="74"/>
      <c r="H50" s="63"/>
      <c r="I50" s="64"/>
      <c r="J50" s="75" t="str">
        <f t="shared" si="1"/>
        <v>0,00</v>
      </c>
      <c r="K50" s="76"/>
      <c r="M50" s="2" t="s">
        <v>69</v>
      </c>
    </row>
    <row r="51" spans="1:15" x14ac:dyDescent="0.2">
      <c r="A51" s="73"/>
      <c r="B51" s="152"/>
      <c r="C51" s="152"/>
      <c r="D51" s="152"/>
      <c r="E51" s="77"/>
      <c r="F51" s="78"/>
      <c r="G51" s="74"/>
      <c r="H51" s="63"/>
      <c r="I51" s="64"/>
      <c r="J51" s="75" t="str">
        <f t="shared" si="1"/>
        <v>0,00</v>
      </c>
      <c r="K51" s="76"/>
    </row>
    <row r="52" spans="1:15" x14ac:dyDescent="0.2">
      <c r="A52" s="73"/>
      <c r="B52" s="152"/>
      <c r="C52" s="152"/>
      <c r="D52" s="152"/>
      <c r="E52" s="77"/>
      <c r="F52" s="78"/>
      <c r="G52" s="74"/>
      <c r="H52" s="63"/>
      <c r="I52" s="64"/>
      <c r="J52" s="75" t="str">
        <f t="shared" si="1"/>
        <v>0,00</v>
      </c>
      <c r="K52" s="76"/>
    </row>
    <row r="53" spans="1:15" x14ac:dyDescent="0.2">
      <c r="A53" s="73"/>
      <c r="B53" s="152"/>
      <c r="C53" s="152"/>
      <c r="D53" s="152"/>
      <c r="E53" s="77"/>
      <c r="F53" s="78"/>
      <c r="G53" s="74"/>
      <c r="H53" s="63"/>
      <c r="I53" s="64"/>
      <c r="J53" s="75" t="str">
        <f t="shared" si="1"/>
        <v>0,00</v>
      </c>
      <c r="K53" s="76"/>
    </row>
    <row r="54" spans="1:15" x14ac:dyDescent="0.2">
      <c r="A54" s="73"/>
      <c r="B54" s="152"/>
      <c r="C54" s="152"/>
      <c r="D54" s="152"/>
      <c r="E54" s="77"/>
      <c r="F54" s="78"/>
      <c r="G54" s="74"/>
      <c r="H54" s="63"/>
      <c r="I54" s="64"/>
      <c r="J54" s="75" t="str">
        <f t="shared" si="1"/>
        <v>0,00</v>
      </c>
      <c r="K54" s="76"/>
    </row>
    <row r="55" spans="1:15" x14ac:dyDescent="0.2">
      <c r="A55" s="73"/>
      <c r="B55" s="152"/>
      <c r="C55" s="152"/>
      <c r="D55" s="152"/>
      <c r="E55" s="77"/>
      <c r="F55" s="78"/>
      <c r="G55" s="74"/>
      <c r="H55" s="63"/>
      <c r="I55" s="64"/>
      <c r="J55" s="75" t="str">
        <f t="shared" si="1"/>
        <v>0,00</v>
      </c>
      <c r="K55" s="76"/>
    </row>
    <row r="56" spans="1:15" ht="15" customHeight="1" x14ac:dyDescent="0.2">
      <c r="A56" s="73"/>
      <c r="B56" s="152"/>
      <c r="C56" s="152"/>
      <c r="D56" s="152"/>
      <c r="E56" s="171"/>
      <c r="F56" s="172"/>
      <c r="G56" s="74"/>
      <c r="H56" s="63"/>
      <c r="I56" s="64"/>
      <c r="J56" s="75" t="str">
        <f t="shared" si="1"/>
        <v>0,00</v>
      </c>
      <c r="K56" s="76"/>
    </row>
    <row r="57" spans="1:15" ht="15" customHeight="1" x14ac:dyDescent="0.2">
      <c r="A57" s="73"/>
      <c r="B57" s="152"/>
      <c r="C57" s="152"/>
      <c r="D57" s="152"/>
      <c r="E57" s="171"/>
      <c r="F57" s="172"/>
      <c r="G57" s="74"/>
      <c r="H57" s="63"/>
      <c r="I57" s="64"/>
      <c r="J57" s="75" t="str">
        <f t="shared" si="1"/>
        <v>0,00</v>
      </c>
      <c r="K57" s="76"/>
    </row>
    <row r="58" spans="1:15" ht="15" customHeight="1" x14ac:dyDescent="0.2">
      <c r="A58" s="73"/>
      <c r="B58" s="152"/>
      <c r="C58" s="152"/>
      <c r="D58" s="152"/>
      <c r="E58" s="171"/>
      <c r="F58" s="172"/>
      <c r="G58" s="74"/>
      <c r="H58" s="63"/>
      <c r="I58" s="64"/>
      <c r="J58" s="75" t="str">
        <f t="shared" si="1"/>
        <v>0,00</v>
      </c>
      <c r="K58" s="76"/>
    </row>
    <row r="59" spans="1:15" ht="15" customHeight="1" x14ac:dyDescent="0.2">
      <c r="A59" s="73"/>
      <c r="B59" s="152"/>
      <c r="C59" s="152"/>
      <c r="D59" s="152"/>
      <c r="E59" s="171"/>
      <c r="F59" s="172"/>
      <c r="G59" s="74"/>
      <c r="H59" s="63"/>
      <c r="I59" s="64"/>
      <c r="J59" s="75" t="str">
        <f t="shared" si="1"/>
        <v>0,00</v>
      </c>
      <c r="K59" s="76"/>
    </row>
    <row r="60" spans="1:15" ht="15" customHeight="1" x14ac:dyDescent="0.2">
      <c r="A60" s="73"/>
      <c r="B60" s="152"/>
      <c r="C60" s="152"/>
      <c r="D60" s="152"/>
      <c r="E60" s="171"/>
      <c r="F60" s="172"/>
      <c r="G60" s="74"/>
      <c r="H60" s="63"/>
      <c r="I60" s="64"/>
      <c r="J60" s="75" t="str">
        <f t="shared" si="1"/>
        <v>0,00</v>
      </c>
      <c r="K60" s="76"/>
      <c r="L60" s="144"/>
    </row>
    <row r="61" spans="1:15" ht="15" customHeight="1" x14ac:dyDescent="0.2">
      <c r="A61" s="73"/>
      <c r="B61" s="152"/>
      <c r="C61" s="152"/>
      <c r="D61" s="152"/>
      <c r="E61" s="171"/>
      <c r="F61" s="172"/>
      <c r="G61" s="74"/>
      <c r="H61" s="63"/>
      <c r="I61" s="64"/>
      <c r="J61" s="75" t="str">
        <f t="shared" si="1"/>
        <v>0,00</v>
      </c>
      <c r="K61" s="76"/>
    </row>
    <row r="62" spans="1:15" ht="15" customHeight="1" thickBot="1" x14ac:dyDescent="0.25">
      <c r="A62" s="73"/>
      <c r="B62" s="152"/>
      <c r="C62" s="152"/>
      <c r="D62" s="152"/>
      <c r="E62" s="171"/>
      <c r="F62" s="172"/>
      <c r="G62" s="74"/>
      <c r="H62" s="63"/>
      <c r="I62" s="64"/>
      <c r="J62" s="75" t="str">
        <f t="shared" si="1"/>
        <v>0,00</v>
      </c>
      <c r="K62" s="76"/>
    </row>
    <row r="63" spans="1:15" ht="15" customHeight="1" thickBot="1" x14ac:dyDescent="0.25">
      <c r="B63" s="67"/>
      <c r="C63" s="53"/>
      <c r="D63" s="53"/>
      <c r="E63" s="53"/>
      <c r="F63" s="53"/>
      <c r="G63" s="201" t="s">
        <v>33</v>
      </c>
      <c r="H63" s="201"/>
      <c r="I63" s="201"/>
      <c r="J63" s="50">
        <f>IF((J44+J45+J46+J47+J48+J49++J50+J51+J52+J53+J54+J55+J56+J57+J58+J59+J60+J61+J62)&gt;3,"3,00",(J44+J45+J46+J47+J48+J49+J50+J51+J52+J53+J54+J55+J56+J57+J58+J59+J60+J61+J62))</f>
        <v>0</v>
      </c>
      <c r="K63" s="68"/>
    </row>
    <row r="64" spans="1:15" ht="13.5" thickBot="1" x14ac:dyDescent="0.25">
      <c r="B64" s="176" t="s">
        <v>85</v>
      </c>
      <c r="C64" s="177"/>
      <c r="D64" s="177"/>
      <c r="E64" s="177"/>
      <c r="F64" s="177"/>
      <c r="G64" s="177"/>
      <c r="H64" s="177"/>
      <c r="I64" s="177"/>
      <c r="J64" s="177"/>
      <c r="K64" s="178"/>
      <c r="O64" s="2" t="s">
        <v>24</v>
      </c>
    </row>
    <row r="65" spans="1:13" ht="34.5" thickBot="1" x14ac:dyDescent="0.25">
      <c r="A65" s="69" t="s">
        <v>8</v>
      </c>
      <c r="B65" s="179" t="s">
        <v>25</v>
      </c>
      <c r="C65" s="179"/>
      <c r="D65" s="179"/>
      <c r="E65" s="180" t="s">
        <v>26</v>
      </c>
      <c r="F65" s="181"/>
      <c r="G65" s="70" t="s">
        <v>27</v>
      </c>
      <c r="H65" s="71"/>
      <c r="I65" s="64"/>
      <c r="J65" s="72" t="s">
        <v>17</v>
      </c>
      <c r="K65" s="182" t="s">
        <v>18</v>
      </c>
    </row>
    <row r="66" spans="1:13" ht="15" x14ac:dyDescent="0.2">
      <c r="A66" s="73"/>
      <c r="B66" s="184"/>
      <c r="C66" s="185"/>
      <c r="D66" s="186"/>
      <c r="E66" s="187"/>
      <c r="F66" s="172"/>
      <c r="G66" s="74"/>
      <c r="H66" s="63"/>
      <c r="I66" s="64"/>
      <c r="J66" s="75" t="str">
        <f>IF(G66="15h a 24h","0,0625",IF(G66="25h a 49h","0,125",IF(G66="50h a 74h","0,25",IF(G66="75h a 99h","0,375",IF(G66="100h a 199h","0,50",IF(G66="200h o més","0,625","0,00"))))))</f>
        <v>0,00</v>
      </c>
      <c r="K66" s="183"/>
    </row>
    <row r="67" spans="1:13" x14ac:dyDescent="0.2">
      <c r="A67" s="73"/>
      <c r="B67" s="171"/>
      <c r="C67" s="187"/>
      <c r="D67" s="172"/>
      <c r="E67" s="171"/>
      <c r="F67" s="172"/>
      <c r="G67" s="74"/>
      <c r="H67" s="63"/>
      <c r="I67" s="64"/>
      <c r="J67" s="75" t="str">
        <f t="shared" ref="J67:J84" si="2">IF(G67="15h a 24h","0,0625",IF(G67="25h a 49h","0,125",IF(G67="50h a 74h","0,25",IF(G67="75h a 99h","0,375",IF(G67="100h a 199h","0,50",IF(G67="200h o més","0,625","0,00"))))))</f>
        <v>0,00</v>
      </c>
      <c r="K67" s="76"/>
      <c r="L67" s="144"/>
      <c r="M67" s="2" t="s">
        <v>28</v>
      </c>
    </row>
    <row r="68" spans="1:13" x14ac:dyDescent="0.2">
      <c r="A68" s="73"/>
      <c r="B68" s="152"/>
      <c r="C68" s="152"/>
      <c r="D68" s="152"/>
      <c r="E68" s="171"/>
      <c r="F68" s="172"/>
      <c r="G68" s="74"/>
      <c r="H68" s="63"/>
      <c r="I68" s="64"/>
      <c r="J68" s="75" t="str">
        <f t="shared" si="2"/>
        <v>0,00</v>
      </c>
      <c r="K68" s="76"/>
      <c r="M68" s="2" t="s">
        <v>29</v>
      </c>
    </row>
    <row r="69" spans="1:13" x14ac:dyDescent="0.2">
      <c r="A69" s="73"/>
      <c r="B69" s="152"/>
      <c r="C69" s="152"/>
      <c r="D69" s="152"/>
      <c r="E69" s="171"/>
      <c r="F69" s="172"/>
      <c r="G69" s="74"/>
      <c r="H69" s="63"/>
      <c r="I69" s="64"/>
      <c r="J69" s="75" t="str">
        <f t="shared" si="2"/>
        <v>0,00</v>
      </c>
      <c r="K69" s="76"/>
      <c r="M69" s="2" t="s">
        <v>30</v>
      </c>
    </row>
    <row r="70" spans="1:13" x14ac:dyDescent="0.2">
      <c r="A70" s="73"/>
      <c r="B70" s="152"/>
      <c r="C70" s="152"/>
      <c r="D70" s="152"/>
      <c r="E70" s="171"/>
      <c r="F70" s="172"/>
      <c r="G70" s="74"/>
      <c r="H70" s="63"/>
      <c r="I70" s="64"/>
      <c r="J70" s="75" t="str">
        <f t="shared" si="2"/>
        <v>0,00</v>
      </c>
      <c r="K70" s="76"/>
      <c r="M70" s="2" t="s">
        <v>31</v>
      </c>
    </row>
    <row r="71" spans="1:13" x14ac:dyDescent="0.2">
      <c r="A71" s="73"/>
      <c r="B71" s="152"/>
      <c r="C71" s="152"/>
      <c r="D71" s="152"/>
      <c r="E71" s="171"/>
      <c r="F71" s="172"/>
      <c r="G71" s="74"/>
      <c r="H71" s="63"/>
      <c r="I71" s="64"/>
      <c r="J71" s="75" t="str">
        <f t="shared" si="2"/>
        <v>0,00</v>
      </c>
      <c r="K71" s="76"/>
      <c r="M71" s="2" t="s">
        <v>32</v>
      </c>
    </row>
    <row r="72" spans="1:13" x14ac:dyDescent="0.2">
      <c r="A72" s="73"/>
      <c r="B72" s="152"/>
      <c r="C72" s="152"/>
      <c r="D72" s="152"/>
      <c r="E72" s="77"/>
      <c r="F72" s="78"/>
      <c r="G72" s="74"/>
      <c r="H72" s="63"/>
      <c r="I72" s="64"/>
      <c r="J72" s="75" t="str">
        <f t="shared" si="2"/>
        <v>0,00</v>
      </c>
      <c r="K72" s="76"/>
    </row>
    <row r="73" spans="1:13" x14ac:dyDescent="0.2">
      <c r="A73" s="73"/>
      <c r="B73" s="152"/>
      <c r="C73" s="152"/>
      <c r="D73" s="152"/>
      <c r="E73" s="77"/>
      <c r="F73" s="78"/>
      <c r="G73" s="74"/>
      <c r="H73" s="63"/>
      <c r="I73" s="64"/>
      <c r="J73" s="75" t="str">
        <f t="shared" si="2"/>
        <v>0,00</v>
      </c>
      <c r="K73" s="76"/>
    </row>
    <row r="74" spans="1:13" x14ac:dyDescent="0.2">
      <c r="A74" s="73"/>
      <c r="B74" s="152"/>
      <c r="C74" s="152"/>
      <c r="D74" s="152"/>
      <c r="E74" s="77"/>
      <c r="F74" s="78"/>
      <c r="G74" s="74"/>
      <c r="H74" s="63"/>
      <c r="I74" s="64"/>
      <c r="J74" s="75" t="str">
        <f t="shared" si="2"/>
        <v>0,00</v>
      </c>
      <c r="K74" s="76"/>
    </row>
    <row r="75" spans="1:13" x14ac:dyDescent="0.2">
      <c r="A75" s="73"/>
      <c r="B75" s="152"/>
      <c r="C75" s="152"/>
      <c r="D75" s="152"/>
      <c r="E75" s="77"/>
      <c r="F75" s="78"/>
      <c r="G75" s="74"/>
      <c r="H75" s="63"/>
      <c r="I75" s="64"/>
      <c r="J75" s="75" t="str">
        <f t="shared" si="2"/>
        <v>0,00</v>
      </c>
      <c r="K75" s="76"/>
    </row>
    <row r="76" spans="1:13" x14ac:dyDescent="0.2">
      <c r="A76" s="73"/>
      <c r="B76" s="152"/>
      <c r="C76" s="152"/>
      <c r="D76" s="152"/>
      <c r="E76" s="77"/>
      <c r="F76" s="78"/>
      <c r="G76" s="74"/>
      <c r="H76" s="63"/>
      <c r="I76" s="64"/>
      <c r="J76" s="75" t="str">
        <f t="shared" si="2"/>
        <v>0,00</v>
      </c>
      <c r="K76" s="76"/>
    </row>
    <row r="77" spans="1:13" x14ac:dyDescent="0.2">
      <c r="A77" s="73"/>
      <c r="B77" s="152"/>
      <c r="C77" s="152"/>
      <c r="D77" s="152"/>
      <c r="E77" s="77"/>
      <c r="F77" s="78"/>
      <c r="G77" s="74"/>
      <c r="H77" s="63"/>
      <c r="I77" s="64"/>
      <c r="J77" s="75" t="str">
        <f t="shared" si="2"/>
        <v>0,00</v>
      </c>
      <c r="K77" s="76"/>
    </row>
    <row r="78" spans="1:13" ht="15" customHeight="1" x14ac:dyDescent="0.2">
      <c r="A78" s="73"/>
      <c r="B78" s="152"/>
      <c r="C78" s="152"/>
      <c r="D78" s="152"/>
      <c r="E78" s="171"/>
      <c r="F78" s="172"/>
      <c r="G78" s="74"/>
      <c r="H78" s="63"/>
      <c r="I78" s="64"/>
      <c r="J78" s="75" t="str">
        <f t="shared" si="2"/>
        <v>0,00</v>
      </c>
      <c r="K78" s="76"/>
    </row>
    <row r="79" spans="1:13" ht="15" customHeight="1" x14ac:dyDescent="0.2">
      <c r="A79" s="73"/>
      <c r="B79" s="152"/>
      <c r="C79" s="152"/>
      <c r="D79" s="152"/>
      <c r="E79" s="171"/>
      <c r="F79" s="172"/>
      <c r="G79" s="74"/>
      <c r="H79" s="63"/>
      <c r="I79" s="64"/>
      <c r="J79" s="75" t="str">
        <f t="shared" si="2"/>
        <v>0,00</v>
      </c>
      <c r="K79" s="76"/>
    </row>
    <row r="80" spans="1:13" ht="15" customHeight="1" x14ac:dyDescent="0.2">
      <c r="A80" s="73"/>
      <c r="B80" s="152"/>
      <c r="C80" s="152"/>
      <c r="D80" s="152"/>
      <c r="E80" s="171"/>
      <c r="F80" s="172"/>
      <c r="G80" s="74"/>
      <c r="H80" s="63"/>
      <c r="I80" s="64"/>
      <c r="J80" s="75" t="str">
        <f t="shared" si="2"/>
        <v>0,00</v>
      </c>
      <c r="K80" s="76"/>
    </row>
    <row r="81" spans="1:15" ht="15" customHeight="1" x14ac:dyDescent="0.2">
      <c r="A81" s="73"/>
      <c r="B81" s="152"/>
      <c r="C81" s="152"/>
      <c r="D81" s="152"/>
      <c r="E81" s="171"/>
      <c r="F81" s="172"/>
      <c r="G81" s="74"/>
      <c r="H81" s="63"/>
      <c r="I81" s="64"/>
      <c r="J81" s="75" t="str">
        <f t="shared" si="2"/>
        <v>0,00</v>
      </c>
      <c r="K81" s="76"/>
    </row>
    <row r="82" spans="1:15" ht="15" customHeight="1" x14ac:dyDescent="0.2">
      <c r="A82" s="73"/>
      <c r="B82" s="152"/>
      <c r="C82" s="152"/>
      <c r="D82" s="152"/>
      <c r="E82" s="171"/>
      <c r="F82" s="172"/>
      <c r="G82" s="74"/>
      <c r="H82" s="63"/>
      <c r="I82" s="64"/>
      <c r="J82" s="75" t="str">
        <f t="shared" si="2"/>
        <v>0,00</v>
      </c>
      <c r="K82" s="76"/>
      <c r="L82" s="144"/>
    </row>
    <row r="83" spans="1:15" ht="15" customHeight="1" x14ac:dyDescent="0.2">
      <c r="A83" s="73"/>
      <c r="B83" s="152"/>
      <c r="C83" s="152"/>
      <c r="D83" s="152"/>
      <c r="E83" s="171"/>
      <c r="F83" s="172"/>
      <c r="G83" s="74"/>
      <c r="H83" s="63"/>
      <c r="I83" s="64"/>
      <c r="J83" s="75" t="str">
        <f t="shared" si="2"/>
        <v>0,00</v>
      </c>
      <c r="K83" s="76"/>
      <c r="M83" s="2" t="s">
        <v>70</v>
      </c>
    </row>
    <row r="84" spans="1:15" ht="15" customHeight="1" thickBot="1" x14ac:dyDescent="0.25">
      <c r="A84" s="73"/>
      <c r="B84" s="152"/>
      <c r="C84" s="152"/>
      <c r="D84" s="152"/>
      <c r="E84" s="171"/>
      <c r="F84" s="172"/>
      <c r="G84" s="74"/>
      <c r="H84" s="63"/>
      <c r="I84" s="64"/>
      <c r="J84" s="75" t="str">
        <f t="shared" si="2"/>
        <v>0,00</v>
      </c>
      <c r="K84" s="76"/>
      <c r="M84" s="2" t="s">
        <v>71</v>
      </c>
    </row>
    <row r="85" spans="1:15" ht="15" customHeight="1" thickBot="1" x14ac:dyDescent="0.25">
      <c r="B85" s="67"/>
      <c r="C85" s="53"/>
      <c r="D85" s="53"/>
      <c r="E85" s="53"/>
      <c r="F85" s="53"/>
      <c r="G85" s="201" t="s">
        <v>33</v>
      </c>
      <c r="H85" s="201"/>
      <c r="I85" s="201"/>
      <c r="J85" s="50">
        <f>IF((J66+J67+J68+J69+J70+J71+J72+J73+J74+J75+J76+J77+J78+J79+J80+J81+J82+J83+J84)&gt;3.75,"3,75",(J66+J67+J68+J69+J70+J71+J72+J73+J74+J75+J76+J77+J78+J79+J80+J81+J82+J83+J84))</f>
        <v>0</v>
      </c>
      <c r="K85" s="68"/>
      <c r="M85" s="2" t="s">
        <v>72</v>
      </c>
    </row>
    <row r="86" spans="1:15" ht="13.5" thickBot="1" x14ac:dyDescent="0.25">
      <c r="B86" s="176" t="s">
        <v>67</v>
      </c>
      <c r="C86" s="177"/>
      <c r="D86" s="177"/>
      <c r="E86" s="177"/>
      <c r="F86" s="177"/>
      <c r="G86" s="177"/>
      <c r="H86" s="177"/>
      <c r="I86" s="177"/>
      <c r="J86" s="177"/>
      <c r="K86" s="178"/>
      <c r="M86" s="2" t="s">
        <v>73</v>
      </c>
      <c r="O86" s="2" t="s">
        <v>24</v>
      </c>
    </row>
    <row r="87" spans="1:15" ht="34.5" thickBot="1" x14ac:dyDescent="0.25">
      <c r="A87" s="69" t="s">
        <v>8</v>
      </c>
      <c r="B87" s="179" t="s">
        <v>25</v>
      </c>
      <c r="C87" s="179"/>
      <c r="D87" s="179"/>
      <c r="E87" s="180" t="s">
        <v>26</v>
      </c>
      <c r="F87" s="181"/>
      <c r="G87" s="70" t="s">
        <v>27</v>
      </c>
      <c r="H87" s="71"/>
      <c r="I87" s="64"/>
      <c r="J87" s="72" t="s">
        <v>17</v>
      </c>
      <c r="K87" s="182" t="s">
        <v>18</v>
      </c>
      <c r="M87" s="2" t="s">
        <v>74</v>
      </c>
    </row>
    <row r="88" spans="1:15" ht="15" x14ac:dyDescent="0.2">
      <c r="A88" s="73"/>
      <c r="B88" s="184"/>
      <c r="C88" s="185"/>
      <c r="D88" s="186"/>
      <c r="E88" s="187"/>
      <c r="F88" s="172"/>
      <c r="G88" s="74"/>
      <c r="H88" s="63"/>
      <c r="I88" s="64"/>
      <c r="J88" s="75" t="str">
        <f>IF(G88="1h","0,05",IF(G88="2h","0,10",IF(G88="3h","0,15",IF(G88="4h","0,20",IF(G88="5h","0,25",IF(G88="6h","0,30",IF(G88="7h","0,35",IF(G88="8h","0,40",IF(G88="9h","0,45",IF(G88="10h","0,50","0,00"))))))))))</f>
        <v>0,00</v>
      </c>
      <c r="K88" s="183"/>
      <c r="M88" s="2" t="s">
        <v>75</v>
      </c>
    </row>
    <row r="89" spans="1:15" x14ac:dyDescent="0.2">
      <c r="A89" s="73"/>
      <c r="B89" s="171"/>
      <c r="C89" s="187"/>
      <c r="D89" s="172"/>
      <c r="E89" s="171"/>
      <c r="F89" s="172"/>
      <c r="G89" s="74"/>
      <c r="H89" s="63"/>
      <c r="I89" s="64"/>
      <c r="J89" s="75" t="str">
        <f t="shared" ref="J89:J94" si="3">IF(G89="1h","0,05",IF(G89="2h","0,10",IF(G89="3h","0,15",IF(G89="4h","0,20",IF(G89="5h","0,25",IF(G89="6h","0,30",IF(G89="7h","0,35",IF(G89="8h","0,40",IF(G89="9h","0,45",IF(G89="10h","0,50","0,00"))))))))))</f>
        <v>0,00</v>
      </c>
      <c r="K89" s="76"/>
      <c r="L89" s="144"/>
      <c r="M89" s="2" t="s">
        <v>76</v>
      </c>
    </row>
    <row r="90" spans="1:15" x14ac:dyDescent="0.2">
      <c r="A90" s="73"/>
      <c r="B90" s="152"/>
      <c r="C90" s="152"/>
      <c r="D90" s="152"/>
      <c r="E90" s="171"/>
      <c r="F90" s="172"/>
      <c r="G90" s="74"/>
      <c r="H90" s="63"/>
      <c r="I90" s="64"/>
      <c r="J90" s="75" t="str">
        <f t="shared" si="3"/>
        <v>0,00</v>
      </c>
      <c r="K90" s="76"/>
      <c r="M90" s="2" t="s">
        <v>77</v>
      </c>
    </row>
    <row r="91" spans="1:15" x14ac:dyDescent="0.2">
      <c r="A91" s="73"/>
      <c r="B91" s="152"/>
      <c r="C91" s="152"/>
      <c r="D91" s="152"/>
      <c r="E91" s="171"/>
      <c r="F91" s="172"/>
      <c r="G91" s="74"/>
      <c r="H91" s="63"/>
      <c r="I91" s="64"/>
      <c r="J91" s="75" t="str">
        <f t="shared" si="3"/>
        <v>0,00</v>
      </c>
      <c r="K91" s="76"/>
      <c r="M91" s="2" t="s">
        <v>78</v>
      </c>
    </row>
    <row r="92" spans="1:15" x14ac:dyDescent="0.2">
      <c r="A92" s="73"/>
      <c r="B92" s="152"/>
      <c r="C92" s="152"/>
      <c r="D92" s="152"/>
      <c r="E92" s="171"/>
      <c r="F92" s="172"/>
      <c r="G92" s="74"/>
      <c r="H92" s="63"/>
      <c r="I92" s="64"/>
      <c r="J92" s="75" t="str">
        <f t="shared" si="3"/>
        <v>0,00</v>
      </c>
      <c r="K92" s="76"/>
      <c r="M92" s="2" t="s">
        <v>79</v>
      </c>
    </row>
    <row r="93" spans="1:15" x14ac:dyDescent="0.2">
      <c r="A93" s="73"/>
      <c r="B93" s="152"/>
      <c r="C93" s="152"/>
      <c r="D93" s="152"/>
      <c r="E93" s="171"/>
      <c r="F93" s="172"/>
      <c r="G93" s="74"/>
      <c r="H93" s="63"/>
      <c r="I93" s="64"/>
      <c r="J93" s="75" t="str">
        <f t="shared" si="3"/>
        <v>0,00</v>
      </c>
      <c r="K93" s="76"/>
    </row>
    <row r="94" spans="1:15" ht="13.5" thickBot="1" x14ac:dyDescent="0.25">
      <c r="A94" s="73"/>
      <c r="B94" s="152"/>
      <c r="C94" s="152"/>
      <c r="D94" s="152"/>
      <c r="E94" s="77"/>
      <c r="F94" s="78"/>
      <c r="G94" s="74"/>
      <c r="H94" s="63"/>
      <c r="I94" s="64"/>
      <c r="J94" s="75" t="str">
        <f t="shared" si="3"/>
        <v>0,00</v>
      </c>
      <c r="K94" s="76"/>
    </row>
    <row r="95" spans="1:15" ht="15" customHeight="1" thickBot="1" x14ac:dyDescent="0.25">
      <c r="B95" s="67"/>
      <c r="C95" s="53"/>
      <c r="D95" s="53"/>
      <c r="E95" s="53"/>
      <c r="F95" s="53"/>
      <c r="G95" s="201" t="s">
        <v>33</v>
      </c>
      <c r="H95" s="201"/>
      <c r="I95" s="201"/>
      <c r="J95" s="50">
        <f>IF((J88+J89+J90+J91+J92+J93)&gt;3,"3,00",(J88+J89+J90+J91+J92+J93))</f>
        <v>0</v>
      </c>
      <c r="K95" s="68"/>
    </row>
    <row r="96" spans="1:15" ht="15" customHeight="1" thickBot="1" x14ac:dyDescent="0.25">
      <c r="B96" s="67"/>
      <c r="C96" s="53"/>
      <c r="D96" s="53"/>
      <c r="E96" s="53"/>
      <c r="F96" s="53"/>
      <c r="G96" s="202" t="s">
        <v>34</v>
      </c>
      <c r="H96" s="202"/>
      <c r="I96" s="202"/>
      <c r="J96" s="79">
        <f>IF((J63+J85+J95)&gt;3,"3,00",(J63+J85+J95))</f>
        <v>0</v>
      </c>
      <c r="K96" s="80"/>
    </row>
    <row r="97" spans="1:17" ht="15" customHeight="1" x14ac:dyDescent="0.2">
      <c r="B97" s="67"/>
      <c r="C97" s="53"/>
      <c r="D97" s="53"/>
      <c r="E97" s="53"/>
      <c r="F97" s="53"/>
      <c r="G97" s="98"/>
      <c r="H97" s="98"/>
      <c r="I97" s="98"/>
      <c r="J97" s="99"/>
      <c r="K97" s="80"/>
      <c r="M97" s="2" t="s">
        <v>39</v>
      </c>
    </row>
    <row r="98" spans="1:17" ht="15" hidden="1" customHeight="1" x14ac:dyDescent="0.2">
      <c r="B98" s="199" t="s">
        <v>40</v>
      </c>
      <c r="C98" s="200"/>
      <c r="D98" s="53"/>
      <c r="E98" s="53"/>
      <c r="F98" s="53"/>
      <c r="G98" s="98"/>
      <c r="H98" s="98"/>
      <c r="I98" s="98"/>
      <c r="J98" s="99"/>
      <c r="K98" s="80"/>
      <c r="M98" s="2" t="s">
        <v>36</v>
      </c>
    </row>
    <row r="99" spans="1:17" ht="15" hidden="1" customHeight="1" x14ac:dyDescent="0.2">
      <c r="A99" s="29"/>
      <c r="B99" s="171" t="s">
        <v>41</v>
      </c>
      <c r="C99" s="172"/>
      <c r="D99" s="171" t="s">
        <v>42</v>
      </c>
      <c r="E99" s="172"/>
      <c r="F99" s="36"/>
      <c r="G99" s="1"/>
      <c r="H99" s="98"/>
      <c r="I99" s="98"/>
      <c r="J99" s="75" t="s">
        <v>17</v>
      </c>
      <c r="K99" s="100" t="s">
        <v>18</v>
      </c>
    </row>
    <row r="100" spans="1:17" ht="15" hidden="1" customHeight="1" x14ac:dyDescent="0.2">
      <c r="A100" s="29"/>
      <c r="B100" s="171"/>
      <c r="C100" s="172"/>
      <c r="D100" s="171"/>
      <c r="E100" s="172"/>
      <c r="F100" s="36"/>
      <c r="G100" s="1"/>
      <c r="H100" s="98"/>
      <c r="I100" s="98"/>
      <c r="J100" s="101" t="str">
        <f>IF(B100="Master oficial","1,00",IF(B100="Graduat","0,75","0,00"))</f>
        <v>0,00</v>
      </c>
      <c r="K100" s="102"/>
    </row>
    <row r="101" spans="1:17" ht="12.75" hidden="1" customHeight="1" x14ac:dyDescent="0.2">
      <c r="A101" s="29"/>
      <c r="B101" s="171"/>
      <c r="C101" s="172"/>
      <c r="D101" s="171"/>
      <c r="E101" s="172"/>
      <c r="F101" s="36"/>
      <c r="G101" s="1"/>
      <c r="H101" s="98"/>
      <c r="I101" s="98"/>
      <c r="J101" s="101" t="str">
        <f t="shared" ref="J101:J102" si="4">IF(B101="Master oficial","1,00",IF(B101="Graduat","0,75","0,00"))</f>
        <v>0,00</v>
      </c>
      <c r="K101" s="102"/>
      <c r="M101" s="145"/>
    </row>
    <row r="102" spans="1:17" ht="12.75" hidden="1" customHeight="1" x14ac:dyDescent="0.2">
      <c r="A102" s="29"/>
      <c r="B102" s="171"/>
      <c r="C102" s="172"/>
      <c r="D102" s="171"/>
      <c r="E102" s="172"/>
      <c r="F102" s="36"/>
      <c r="G102" s="1"/>
      <c r="H102" s="98"/>
      <c r="I102" s="98"/>
      <c r="J102" s="101" t="str">
        <f t="shared" si="4"/>
        <v>0,00</v>
      </c>
      <c r="K102" s="102"/>
      <c r="M102" s="145"/>
    </row>
    <row r="103" spans="1:17" ht="13.5" hidden="1" customHeight="1" thickBot="1" x14ac:dyDescent="0.25">
      <c r="B103" s="67"/>
      <c r="C103" s="53"/>
      <c r="D103" s="53"/>
      <c r="E103" s="53"/>
      <c r="F103" s="53"/>
      <c r="G103" s="167" t="s">
        <v>43</v>
      </c>
      <c r="H103" s="168"/>
      <c r="I103" s="169"/>
      <c r="J103" s="103">
        <f>IF((J100+J101+J102)&gt;2,"2,00",(J100+J101+J102))</f>
        <v>0</v>
      </c>
      <c r="K103" s="102"/>
      <c r="M103" s="145"/>
    </row>
    <row r="104" spans="1:17" ht="15.75" thickBot="1" x14ac:dyDescent="0.25">
      <c r="B104" s="204" t="s">
        <v>81</v>
      </c>
      <c r="C104" s="205"/>
      <c r="D104" s="104"/>
      <c r="E104" s="105"/>
      <c r="F104" s="53"/>
      <c r="G104" s="106"/>
      <c r="H104" s="107"/>
      <c r="I104" s="64"/>
      <c r="J104" s="108"/>
      <c r="K104" s="66"/>
      <c r="M104" s="145"/>
    </row>
    <row r="105" spans="1:17" ht="31.5" customHeight="1" thickBot="1" x14ac:dyDescent="0.25">
      <c r="A105" s="19" t="s">
        <v>8</v>
      </c>
      <c r="B105" s="203" t="s">
        <v>44</v>
      </c>
      <c r="C105" s="181"/>
      <c r="D105" s="109"/>
      <c r="E105" s="109"/>
      <c r="F105" s="109"/>
      <c r="G105" s="110"/>
      <c r="H105" s="111"/>
      <c r="I105" s="112"/>
      <c r="J105" s="113" t="s">
        <v>17</v>
      </c>
      <c r="K105" s="114" t="s">
        <v>18</v>
      </c>
      <c r="L105" s="146"/>
      <c r="M105" s="145"/>
      <c r="N105" s="147"/>
    </row>
    <row r="106" spans="1:17" ht="15" customHeight="1" thickBot="1" x14ac:dyDescent="0.25">
      <c r="A106" s="29"/>
      <c r="B106" s="171"/>
      <c r="C106" s="172"/>
      <c r="D106" s="53"/>
      <c r="E106" s="53"/>
      <c r="F106" s="53"/>
      <c r="G106" s="167" t="s">
        <v>45</v>
      </c>
      <c r="H106" s="168"/>
      <c r="I106" s="169"/>
      <c r="J106" s="115" t="str">
        <f>IF(B106="Nivell Elemental/B1","0,25",IF(B106="Nivell Mitjà/C1","0,75",IF(B106="Nivell Superior/C2","1,00","0,00")))</f>
        <v>0,00</v>
      </c>
      <c r="K106" s="114"/>
      <c r="L106" s="146"/>
      <c r="M106" s="145" t="s">
        <v>46</v>
      </c>
      <c r="N106" s="147"/>
    </row>
    <row r="107" spans="1:17" ht="15" customHeight="1" x14ac:dyDescent="0.2">
      <c r="A107" s="116"/>
      <c r="B107" s="77"/>
      <c r="C107" s="117"/>
      <c r="D107" s="53"/>
      <c r="E107" s="53"/>
      <c r="F107" s="53"/>
      <c r="G107" s="98"/>
      <c r="H107" s="98"/>
      <c r="I107" s="98"/>
      <c r="J107" s="99"/>
      <c r="K107" s="118"/>
      <c r="L107" s="146"/>
      <c r="M107" s="145" t="s">
        <v>47</v>
      </c>
      <c r="N107" s="147"/>
    </row>
    <row r="108" spans="1:17" ht="15" customHeight="1" thickBot="1" x14ac:dyDescent="0.25">
      <c r="A108" s="2"/>
      <c r="B108" s="204" t="s">
        <v>80</v>
      </c>
      <c r="C108" s="205"/>
      <c r="D108" s="104"/>
      <c r="E108" s="105"/>
      <c r="F108" s="53"/>
      <c r="G108" s="106"/>
      <c r="H108" s="107"/>
      <c r="I108" s="64"/>
      <c r="J108" s="212" t="s">
        <v>17</v>
      </c>
      <c r="K108" s="214" t="s">
        <v>18</v>
      </c>
      <c r="M108" s="145" t="s">
        <v>48</v>
      </c>
      <c r="N108" s="147"/>
    </row>
    <row r="109" spans="1:17" s="53" customFormat="1" ht="15" customHeight="1" thickBot="1" x14ac:dyDescent="0.25">
      <c r="A109" s="69" t="s">
        <v>8</v>
      </c>
      <c r="B109" s="216"/>
      <c r="C109" s="217"/>
      <c r="D109" s="119"/>
      <c r="E109" s="119"/>
      <c r="F109" s="119"/>
      <c r="G109" s="119"/>
      <c r="H109" s="119"/>
      <c r="I109" s="119"/>
      <c r="J109" s="213"/>
      <c r="K109" s="215"/>
      <c r="P109" s="120"/>
      <c r="Q109" s="120"/>
    </row>
    <row r="110" spans="1:17" s="53" customFormat="1" ht="21.75" customHeight="1" x14ac:dyDescent="0.2">
      <c r="A110" s="121"/>
      <c r="B110" s="36"/>
      <c r="C110" s="36"/>
      <c r="D110" s="119"/>
      <c r="E110" s="119"/>
      <c r="F110" s="119"/>
      <c r="G110" s="119"/>
      <c r="H110" s="119"/>
      <c r="I110" s="119"/>
      <c r="J110" s="75" t="str">
        <f>IF(C110="A2","0,25",IF(C110="B1","0,65",IF(C110="B2","0,75",IF(C110="C1","0,90",IF(C110="C2","1,00","0,00")))))</f>
        <v>0,00</v>
      </c>
      <c r="K110" s="76"/>
      <c r="L110" s="2"/>
      <c r="M110" s="2"/>
      <c r="N110" s="53" t="s">
        <v>49</v>
      </c>
      <c r="P110" s="120"/>
      <c r="Q110" s="120"/>
    </row>
    <row r="111" spans="1:17" s="53" customFormat="1" ht="21.75" customHeight="1" x14ac:dyDescent="0.2">
      <c r="A111" s="121"/>
      <c r="B111" s="36"/>
      <c r="C111" s="36"/>
      <c r="D111" s="119"/>
      <c r="E111" s="119"/>
      <c r="F111" s="119"/>
      <c r="G111" s="119"/>
      <c r="H111" s="119"/>
      <c r="I111" s="119"/>
      <c r="J111" s="75" t="str">
        <f t="shared" ref="J111:J114" si="5">IF(C111="A2","0,25",IF(C111="B1","0,65",IF(C111="B2","0,75",IF(C111="C1","0,90",IF(C111="C2","1,00","0,00")))))</f>
        <v>0,00</v>
      </c>
      <c r="K111" s="76"/>
      <c r="L111" s="2"/>
      <c r="M111" s="2"/>
      <c r="N111" s="53" t="s">
        <v>50</v>
      </c>
      <c r="P111" s="120"/>
      <c r="Q111" s="120"/>
    </row>
    <row r="112" spans="1:17" s="53" customFormat="1" ht="17.25" customHeight="1" x14ac:dyDescent="0.2">
      <c r="A112" s="35"/>
      <c r="B112" s="36"/>
      <c r="C112" s="36"/>
      <c r="D112" s="119"/>
      <c r="E112" s="119"/>
      <c r="F112" s="119"/>
      <c r="G112" s="119"/>
      <c r="H112" s="119"/>
      <c r="I112" s="119"/>
      <c r="J112" s="75" t="str">
        <f t="shared" si="5"/>
        <v>0,00</v>
      </c>
      <c r="K112" s="76"/>
      <c r="L112" s="145" t="s">
        <v>54</v>
      </c>
      <c r="M112" s="2"/>
      <c r="N112" s="53" t="s">
        <v>51</v>
      </c>
      <c r="P112" s="120"/>
      <c r="Q112" s="120"/>
    </row>
    <row r="113" spans="1:17" s="53" customFormat="1" ht="17.25" customHeight="1" x14ac:dyDescent="0.2">
      <c r="A113" s="35"/>
      <c r="B113" s="36"/>
      <c r="C113" s="36"/>
      <c r="D113" s="119"/>
      <c r="E113" s="119"/>
      <c r="F113" s="119"/>
      <c r="G113" s="119"/>
      <c r="H113" s="119"/>
      <c r="I113" s="119"/>
      <c r="J113" s="75" t="str">
        <f t="shared" si="5"/>
        <v>0,00</v>
      </c>
      <c r="K113" s="76"/>
      <c r="L113" s="145" t="s">
        <v>55</v>
      </c>
      <c r="M113" s="2"/>
      <c r="N113" s="53" t="s">
        <v>52</v>
      </c>
      <c r="P113" s="120"/>
      <c r="Q113" s="120"/>
    </row>
    <row r="114" spans="1:17" s="53" customFormat="1" ht="17.25" customHeight="1" thickBot="1" x14ac:dyDescent="0.25">
      <c r="A114" s="35"/>
      <c r="B114" s="36"/>
      <c r="C114" s="36"/>
      <c r="D114" s="119"/>
      <c r="E114" s="119"/>
      <c r="F114" s="119"/>
      <c r="G114" s="119"/>
      <c r="H114" s="119"/>
      <c r="I114" s="119"/>
      <c r="J114" s="75" t="str">
        <f t="shared" si="5"/>
        <v>0,00</v>
      </c>
      <c r="K114" s="76"/>
      <c r="M114" s="2"/>
      <c r="N114" s="53" t="s">
        <v>53</v>
      </c>
      <c r="P114" s="120"/>
      <c r="Q114" s="120"/>
    </row>
    <row r="115" spans="1:17" s="53" customFormat="1" ht="17.25" customHeight="1" thickBot="1" x14ac:dyDescent="0.25">
      <c r="A115" s="1"/>
      <c r="B115" s="1"/>
      <c r="C115" s="1"/>
      <c r="D115" s="119"/>
      <c r="E115" s="119"/>
      <c r="F115" s="119"/>
      <c r="G115" s="201" t="s">
        <v>56</v>
      </c>
      <c r="H115" s="201"/>
      <c r="I115" s="201"/>
      <c r="J115" s="50">
        <f>IF((J110+J111+J112+J113+J114)&gt;1,1,J110+J111+J112+J113+J114)</f>
        <v>0</v>
      </c>
      <c r="K115" s="122"/>
      <c r="P115" s="120"/>
      <c r="Q115" s="120"/>
    </row>
    <row r="116" spans="1:17" ht="13.5" thickBot="1" x14ac:dyDescent="0.25">
      <c r="A116" s="53"/>
      <c r="B116" s="119"/>
      <c r="C116" s="119"/>
      <c r="D116" s="119"/>
      <c r="E116" s="119"/>
      <c r="F116" s="119"/>
      <c r="G116" s="98"/>
      <c r="H116" s="98"/>
      <c r="I116" s="98"/>
      <c r="J116" s="99"/>
      <c r="K116" s="123"/>
      <c r="M116" s="145"/>
    </row>
    <row r="117" spans="1:17" ht="13.5" customHeight="1" thickBot="1" x14ac:dyDescent="0.25">
      <c r="A117" s="120"/>
      <c r="F117" s="218" t="s">
        <v>57</v>
      </c>
      <c r="G117" s="219"/>
      <c r="H117" s="219"/>
      <c r="I117" s="220"/>
      <c r="J117" s="221">
        <f>J30+J41+J96+J106+J115</f>
        <v>0</v>
      </c>
      <c r="K117" s="222"/>
      <c r="M117" s="145"/>
    </row>
    <row r="118" spans="1:17" x14ac:dyDescent="0.2">
      <c r="A118" s="120"/>
      <c r="B118" s="119"/>
      <c r="C118" s="119"/>
      <c r="D118" s="119"/>
      <c r="E118" s="119"/>
      <c r="F118" s="119"/>
      <c r="G118" s="119"/>
      <c r="H118" s="119"/>
      <c r="I118" s="119"/>
      <c r="J118" s="119"/>
      <c r="K118" s="124"/>
      <c r="L118" s="65"/>
      <c r="M118" s="145"/>
    </row>
    <row r="119" spans="1:17" ht="3" customHeight="1" x14ac:dyDescent="0.2">
      <c r="A119" s="120"/>
      <c r="B119" s="119"/>
      <c r="C119" s="119"/>
      <c r="D119" s="119"/>
      <c r="E119" s="119"/>
      <c r="F119" s="119"/>
      <c r="G119" s="119"/>
      <c r="H119" s="119"/>
      <c r="I119" s="119"/>
      <c r="J119" s="119"/>
      <c r="K119" s="124"/>
      <c r="M119" s="148"/>
    </row>
    <row r="120" spans="1:17" ht="12.75" customHeight="1" thickBot="1" x14ac:dyDescent="0.25">
      <c r="A120" s="120"/>
      <c r="B120" s="119"/>
      <c r="C120" s="119"/>
      <c r="D120" s="119"/>
      <c r="E120" s="119"/>
      <c r="F120" s="119"/>
      <c r="G120" s="119"/>
      <c r="H120" s="119"/>
      <c r="I120" s="119"/>
      <c r="J120" s="119"/>
      <c r="K120" s="124"/>
      <c r="M120" s="145"/>
    </row>
    <row r="121" spans="1:17" ht="18" customHeight="1" thickBot="1" x14ac:dyDescent="0.25">
      <c r="B121" s="8" t="s">
        <v>58</v>
      </c>
      <c r="C121" s="125"/>
      <c r="D121" s="125"/>
      <c r="E121" s="125"/>
      <c r="F121" s="126"/>
      <c r="G121" s="127"/>
      <c r="H121" s="128"/>
      <c r="I121" s="128"/>
      <c r="J121" s="129"/>
      <c r="K121" s="130"/>
    </row>
    <row r="122" spans="1:17" ht="6.75" customHeight="1" x14ac:dyDescent="0.2">
      <c r="B122" s="206" t="s">
        <v>59</v>
      </c>
      <c r="C122" s="207"/>
      <c r="D122" s="207"/>
      <c r="E122" s="207"/>
      <c r="F122" s="207"/>
      <c r="G122" s="207"/>
      <c r="H122" s="207"/>
      <c r="I122" s="207"/>
      <c r="J122" s="207"/>
      <c r="K122" s="208"/>
    </row>
    <row r="123" spans="1:17" ht="18" customHeight="1" x14ac:dyDescent="0.2">
      <c r="B123" s="209"/>
      <c r="C123" s="210"/>
      <c r="D123" s="210"/>
      <c r="E123" s="210"/>
      <c r="F123" s="210"/>
      <c r="G123" s="210"/>
      <c r="H123" s="210"/>
      <c r="I123" s="210"/>
      <c r="J123" s="210"/>
      <c r="K123" s="211"/>
    </row>
    <row r="124" spans="1:17" x14ac:dyDescent="0.2">
      <c r="B124" s="209"/>
      <c r="C124" s="210"/>
      <c r="D124" s="210"/>
      <c r="E124" s="210"/>
      <c r="F124" s="210"/>
      <c r="G124" s="210"/>
      <c r="H124" s="210"/>
      <c r="I124" s="210"/>
      <c r="J124" s="210"/>
      <c r="K124" s="211"/>
    </row>
    <row r="125" spans="1:17" x14ac:dyDescent="0.2">
      <c r="B125" s="209"/>
      <c r="C125" s="210"/>
      <c r="D125" s="210"/>
      <c r="E125" s="210"/>
      <c r="F125" s="210"/>
      <c r="G125" s="210"/>
      <c r="H125" s="210"/>
      <c r="I125" s="210"/>
      <c r="J125" s="210"/>
      <c r="K125" s="211"/>
    </row>
    <row r="126" spans="1:17" x14ac:dyDescent="0.2">
      <c r="B126" s="131" t="s">
        <v>60</v>
      </c>
      <c r="C126" s="132"/>
      <c r="D126" s="133" t="s">
        <v>61</v>
      </c>
      <c r="E126" s="133"/>
      <c r="F126" s="134"/>
      <c r="G126" s="135"/>
      <c r="H126" s="135"/>
      <c r="I126" s="135"/>
      <c r="J126" s="135"/>
      <c r="K126" s="136"/>
      <c r="L126" s="53"/>
      <c r="M126" s="53"/>
      <c r="N126" s="53"/>
      <c r="O126" s="53"/>
      <c r="P126" s="120"/>
    </row>
    <row r="127" spans="1:17" x14ac:dyDescent="0.2">
      <c r="B127" s="131"/>
      <c r="C127" s="53"/>
      <c r="D127" s="53"/>
      <c r="E127" s="53"/>
      <c r="F127" s="137"/>
      <c r="G127" s="138"/>
      <c r="H127" s="138"/>
      <c r="I127" s="138"/>
      <c r="J127" s="138"/>
      <c r="K127" s="139"/>
      <c r="L127" s="53"/>
      <c r="M127" s="53"/>
      <c r="N127" s="53"/>
      <c r="O127" s="53"/>
      <c r="P127" s="120"/>
    </row>
    <row r="128" spans="1:17" x14ac:dyDescent="0.2">
      <c r="B128" s="67"/>
      <c r="C128" s="53"/>
      <c r="D128" s="53"/>
      <c r="E128" s="53"/>
      <c r="F128" s="137"/>
      <c r="G128" s="138"/>
      <c r="H128" s="138"/>
      <c r="I128" s="138"/>
      <c r="J128" s="138"/>
      <c r="K128" s="139"/>
      <c r="L128" s="53"/>
      <c r="M128" s="53"/>
      <c r="N128" s="53"/>
      <c r="O128" s="53"/>
      <c r="P128" s="120"/>
    </row>
    <row r="129" spans="2:16" ht="13.5" thickBot="1" x14ac:dyDescent="0.25">
      <c r="B129" s="127"/>
      <c r="C129" s="59"/>
      <c r="D129" s="59"/>
      <c r="E129" s="59"/>
      <c r="F129" s="140"/>
      <c r="G129" s="141"/>
      <c r="H129" s="141"/>
      <c r="I129" s="141"/>
      <c r="J129" s="141"/>
      <c r="K129" s="142"/>
      <c r="L129" s="53"/>
      <c r="M129" s="53"/>
      <c r="N129" s="53"/>
      <c r="O129" s="53"/>
      <c r="P129" s="120"/>
    </row>
    <row r="130" spans="2:16" x14ac:dyDescent="0.2">
      <c r="B130" s="53"/>
      <c r="C130" s="53"/>
      <c r="D130" s="53"/>
      <c r="E130" s="53"/>
      <c r="F130" s="53"/>
      <c r="G130" s="53"/>
      <c r="H130" s="63"/>
      <c r="I130" s="64"/>
      <c r="J130" s="65"/>
      <c r="K130" s="65"/>
      <c r="L130" s="53"/>
      <c r="M130" s="53"/>
      <c r="N130" s="53"/>
      <c r="O130" s="53"/>
      <c r="P130" s="120"/>
    </row>
    <row r="131" spans="2:16" x14ac:dyDescent="0.2">
      <c r="B131" s="53"/>
      <c r="C131" s="53"/>
      <c r="D131" s="53"/>
      <c r="E131" s="53"/>
      <c r="F131" s="53"/>
      <c r="G131" s="53"/>
      <c r="H131" s="63"/>
      <c r="I131" s="64"/>
      <c r="J131" s="65"/>
      <c r="K131" s="65"/>
      <c r="L131" s="53"/>
      <c r="M131" s="53"/>
      <c r="N131" s="53"/>
      <c r="O131" s="53"/>
      <c r="P131" s="120"/>
    </row>
    <row r="132" spans="2:16" x14ac:dyDescent="0.2">
      <c r="B132" s="53"/>
      <c r="C132" s="53"/>
      <c r="D132" s="53"/>
      <c r="E132" s="53"/>
      <c r="F132" s="53"/>
      <c r="G132" s="53"/>
      <c r="H132" s="63"/>
      <c r="I132" s="64"/>
      <c r="J132" s="65"/>
      <c r="K132" s="65"/>
      <c r="L132" s="53"/>
      <c r="M132" s="53"/>
      <c r="N132" s="53"/>
      <c r="O132" s="53"/>
      <c r="P132" s="120"/>
    </row>
    <row r="133" spans="2:16" x14ac:dyDescent="0.2">
      <c r="B133" s="53"/>
      <c r="C133" s="53"/>
      <c r="D133" s="53"/>
      <c r="E133" s="53"/>
      <c r="F133" s="53"/>
      <c r="G133" s="53"/>
      <c r="H133" s="63"/>
      <c r="I133" s="64"/>
      <c r="J133" s="65"/>
      <c r="K133" s="65"/>
      <c r="L133" s="53"/>
      <c r="M133" s="53"/>
      <c r="N133" s="53"/>
      <c r="O133" s="53"/>
      <c r="P133" s="120"/>
    </row>
    <row r="134" spans="2:16" x14ac:dyDescent="0.2">
      <c r="B134" s="53"/>
      <c r="C134" s="53"/>
      <c r="D134" s="53"/>
      <c r="E134" s="53"/>
      <c r="F134" s="53"/>
      <c r="G134" s="53"/>
      <c r="H134" s="63"/>
      <c r="I134" s="64"/>
      <c r="J134" s="65"/>
      <c r="K134" s="65"/>
      <c r="L134" s="53"/>
      <c r="M134" s="53"/>
      <c r="N134" s="53"/>
      <c r="O134" s="53"/>
      <c r="P134" s="120"/>
    </row>
    <row r="135" spans="2:16" x14ac:dyDescent="0.2">
      <c r="B135" s="53"/>
      <c r="C135" s="53"/>
      <c r="D135" s="53"/>
      <c r="E135" s="53"/>
      <c r="F135" s="53"/>
      <c r="G135" s="53"/>
      <c r="H135" s="63"/>
      <c r="I135" s="64"/>
      <c r="J135" s="65"/>
      <c r="K135" s="65"/>
      <c r="L135" s="53"/>
      <c r="M135" s="53"/>
      <c r="N135" s="53"/>
      <c r="O135" s="53"/>
      <c r="P135" s="120"/>
    </row>
    <row r="136" spans="2:16" x14ac:dyDescent="0.2">
      <c r="B136" s="53"/>
      <c r="C136" s="53"/>
      <c r="D136" s="53"/>
      <c r="E136" s="53"/>
      <c r="F136" s="53"/>
      <c r="G136" s="53"/>
      <c r="H136" s="63"/>
      <c r="I136" s="64"/>
      <c r="J136" s="65"/>
      <c r="K136" s="65"/>
      <c r="L136" s="53"/>
      <c r="M136" s="53"/>
      <c r="N136" s="53"/>
      <c r="O136" s="53"/>
      <c r="P136" s="120"/>
    </row>
    <row r="137" spans="2:16" x14ac:dyDescent="0.2">
      <c r="B137" s="53"/>
      <c r="C137" s="53"/>
      <c r="D137" s="53"/>
      <c r="E137" s="53"/>
      <c r="F137" s="53"/>
      <c r="G137" s="53"/>
      <c r="H137" s="63"/>
      <c r="I137" s="64"/>
      <c r="J137" s="65"/>
      <c r="K137" s="65"/>
      <c r="L137" s="53"/>
      <c r="M137" s="53"/>
      <c r="N137" s="53"/>
      <c r="O137" s="53"/>
      <c r="P137" s="120"/>
    </row>
    <row r="138" spans="2:16" x14ac:dyDescent="0.2">
      <c r="B138" s="53"/>
      <c r="C138" s="53"/>
      <c r="D138" s="53"/>
      <c r="E138" s="53"/>
      <c r="F138" s="53"/>
      <c r="G138" s="53"/>
      <c r="H138" s="63"/>
      <c r="I138" s="64"/>
      <c r="J138" s="65"/>
      <c r="K138" s="65"/>
      <c r="L138" s="53"/>
      <c r="M138" s="53"/>
      <c r="N138" s="53"/>
      <c r="O138" s="53"/>
      <c r="P138" s="120"/>
    </row>
    <row r="139" spans="2:16" x14ac:dyDescent="0.2">
      <c r="B139" s="53"/>
      <c r="C139" s="53"/>
      <c r="D139" s="53"/>
      <c r="E139" s="53"/>
      <c r="F139" s="53"/>
      <c r="G139" s="53"/>
      <c r="H139" s="63"/>
      <c r="I139" s="64"/>
      <c r="J139" s="65"/>
      <c r="K139" s="65"/>
      <c r="L139" s="53"/>
      <c r="M139" s="53"/>
      <c r="N139" s="53"/>
      <c r="O139" s="53"/>
      <c r="P139" s="120"/>
    </row>
    <row r="140" spans="2:16" x14ac:dyDescent="0.2">
      <c r="B140" s="53"/>
      <c r="C140" s="53"/>
      <c r="D140" s="53"/>
      <c r="E140" s="53"/>
      <c r="F140" s="53"/>
      <c r="G140" s="53"/>
      <c r="H140" s="63"/>
      <c r="I140" s="64"/>
      <c r="J140" s="65"/>
      <c r="K140" s="65"/>
      <c r="L140" s="53"/>
      <c r="M140" s="53"/>
      <c r="N140" s="53"/>
      <c r="O140" s="53"/>
      <c r="P140" s="120"/>
    </row>
    <row r="141" spans="2:16" x14ac:dyDescent="0.2">
      <c r="B141" s="53"/>
      <c r="C141" s="53"/>
      <c r="D141" s="53"/>
      <c r="E141" s="53"/>
      <c r="F141" s="53"/>
      <c r="G141" s="53"/>
      <c r="H141" s="63"/>
      <c r="I141" s="64"/>
      <c r="J141" s="65"/>
      <c r="K141" s="65"/>
      <c r="L141" s="53"/>
      <c r="M141" s="53"/>
      <c r="N141" s="53"/>
      <c r="O141" s="53"/>
      <c r="P141" s="120"/>
    </row>
    <row r="142" spans="2:16" x14ac:dyDescent="0.2">
      <c r="B142" s="53"/>
      <c r="C142" s="53"/>
      <c r="D142" s="53"/>
      <c r="E142" s="53"/>
      <c r="F142" s="53"/>
      <c r="G142" s="53"/>
      <c r="H142" s="63"/>
      <c r="I142" s="64"/>
      <c r="J142" s="65"/>
      <c r="K142" s="65"/>
      <c r="L142" s="53"/>
      <c r="M142" s="53"/>
      <c r="N142" s="53"/>
      <c r="O142" s="53"/>
      <c r="P142" s="120"/>
    </row>
    <row r="143" spans="2:16" x14ac:dyDescent="0.2">
      <c r="B143" s="53"/>
      <c r="C143" s="53"/>
      <c r="D143" s="53"/>
      <c r="E143" s="53"/>
      <c r="F143" s="53"/>
      <c r="G143" s="53"/>
      <c r="H143" s="63"/>
      <c r="I143" s="64"/>
      <c r="J143" s="65"/>
      <c r="K143" s="65"/>
    </row>
    <row r="144" spans="2:16" x14ac:dyDescent="0.2">
      <c r="B144" s="53"/>
      <c r="C144" s="53"/>
      <c r="D144" s="53"/>
      <c r="E144" s="53"/>
      <c r="F144" s="53"/>
      <c r="G144" s="53"/>
      <c r="H144" s="63"/>
      <c r="I144" s="64"/>
      <c r="J144" s="65"/>
      <c r="K144" s="65"/>
    </row>
    <row r="145" spans="2:11" x14ac:dyDescent="0.2">
      <c r="B145" s="53"/>
      <c r="C145" s="53"/>
      <c r="D145" s="53"/>
      <c r="E145" s="53"/>
      <c r="F145" s="53"/>
      <c r="G145" s="53"/>
      <c r="H145" s="63"/>
      <c r="I145" s="64"/>
      <c r="J145" s="65"/>
      <c r="K145" s="65"/>
    </row>
  </sheetData>
  <sheetProtection algorithmName="SHA-512" hashValue="3eO81ddYu0c4K/XWsd+a+O57N009EdeCbPfNxeCbfojVM2IXS4Sb6u1HzI4XwvShwLzpGMz3pZeGhXzVpuLKVw==" saltValue="rgmiVOrgvyf9yoxIQcvPqQ==" spinCount="100000" sheet="1" insertRows="0" selectLockedCells="1"/>
  <dataConsolidate/>
  <mergeCells count="134">
    <mergeCell ref="B83:D83"/>
    <mergeCell ref="E83:F83"/>
    <mergeCell ref="B84:D84"/>
    <mergeCell ref="E84:F84"/>
    <mergeCell ref="G95:I95"/>
    <mergeCell ref="B92:D92"/>
    <mergeCell ref="E92:F92"/>
    <mergeCell ref="B93:D93"/>
    <mergeCell ref="E93:F93"/>
    <mergeCell ref="B94:D94"/>
    <mergeCell ref="B89:D89"/>
    <mergeCell ref="E89:F89"/>
    <mergeCell ref="B90:D90"/>
    <mergeCell ref="E90:F90"/>
    <mergeCell ref="B91:D91"/>
    <mergeCell ref="E91:F91"/>
    <mergeCell ref="B122:K125"/>
    <mergeCell ref="B32:K32"/>
    <mergeCell ref="B64:K64"/>
    <mergeCell ref="B65:D65"/>
    <mergeCell ref="E65:F65"/>
    <mergeCell ref="K65:K66"/>
    <mergeCell ref="B66:D66"/>
    <mergeCell ref="E66:F66"/>
    <mergeCell ref="B67:D67"/>
    <mergeCell ref="E67:F67"/>
    <mergeCell ref="J108:J109"/>
    <mergeCell ref="K108:K109"/>
    <mergeCell ref="B109:C109"/>
    <mergeCell ref="G115:I115"/>
    <mergeCell ref="F117:I117"/>
    <mergeCell ref="J117:K117"/>
    <mergeCell ref="G103:I103"/>
    <mergeCell ref="B104:C104"/>
    <mergeCell ref="B79:D79"/>
    <mergeCell ref="E79:F79"/>
    <mergeCell ref="B80:D80"/>
    <mergeCell ref="E80:F80"/>
    <mergeCell ref="B81:D81"/>
    <mergeCell ref="E81:F81"/>
    <mergeCell ref="B105:C105"/>
    <mergeCell ref="B106:C106"/>
    <mergeCell ref="G106:I106"/>
    <mergeCell ref="B108:C108"/>
    <mergeCell ref="B100:C100"/>
    <mergeCell ref="D100:E100"/>
    <mergeCell ref="B101:C101"/>
    <mergeCell ref="D101:E101"/>
    <mergeCell ref="B102:C102"/>
    <mergeCell ref="D102:E102"/>
    <mergeCell ref="B98:C98"/>
    <mergeCell ref="B99:C99"/>
    <mergeCell ref="D99:E99"/>
    <mergeCell ref="G63:I63"/>
    <mergeCell ref="G96:I96"/>
    <mergeCell ref="B71:D71"/>
    <mergeCell ref="E71:F71"/>
    <mergeCell ref="B72:D72"/>
    <mergeCell ref="B73:D73"/>
    <mergeCell ref="B74:D74"/>
    <mergeCell ref="B75:D75"/>
    <mergeCell ref="B76:D76"/>
    <mergeCell ref="B77:D77"/>
    <mergeCell ref="B78:D78"/>
    <mergeCell ref="E78:F78"/>
    <mergeCell ref="G85:I85"/>
    <mergeCell ref="B86:K86"/>
    <mergeCell ref="B87:D87"/>
    <mergeCell ref="E87:F87"/>
    <mergeCell ref="K87:K88"/>
    <mergeCell ref="B88:D88"/>
    <mergeCell ref="E88:F88"/>
    <mergeCell ref="B82:D82"/>
    <mergeCell ref="E82:F82"/>
    <mergeCell ref="B57:D57"/>
    <mergeCell ref="E57:F57"/>
    <mergeCell ref="B58:D58"/>
    <mergeCell ref="E58:F58"/>
    <mergeCell ref="B59:D59"/>
    <mergeCell ref="E59:F59"/>
    <mergeCell ref="B52:D52"/>
    <mergeCell ref="B53:D53"/>
    <mergeCell ref="B38:E38"/>
    <mergeCell ref="B39:E39"/>
    <mergeCell ref="B40:E40"/>
    <mergeCell ref="B54:D54"/>
    <mergeCell ref="B55:D55"/>
    <mergeCell ref="B56:D56"/>
    <mergeCell ref="E56:F56"/>
    <mergeCell ref="B48:D48"/>
    <mergeCell ref="E48:F48"/>
    <mergeCell ref="B49:D49"/>
    <mergeCell ref="E49:F49"/>
    <mergeCell ref="B50:D50"/>
    <mergeCell ref="B51:D51"/>
    <mergeCell ref="B45:D45"/>
    <mergeCell ref="E45:F45"/>
    <mergeCell ref="B46:D46"/>
    <mergeCell ref="B68:D68"/>
    <mergeCell ref="E68:F68"/>
    <mergeCell ref="B69:D69"/>
    <mergeCell ref="E69:F69"/>
    <mergeCell ref="B70:D70"/>
    <mergeCell ref="E70:F70"/>
    <mergeCell ref="B60:D60"/>
    <mergeCell ref="E60:F60"/>
    <mergeCell ref="B61:D61"/>
    <mergeCell ref="E61:F61"/>
    <mergeCell ref="B62:D62"/>
    <mergeCell ref="E62:F62"/>
    <mergeCell ref="E46:F46"/>
    <mergeCell ref="B47:D47"/>
    <mergeCell ref="E47:F47"/>
    <mergeCell ref="C30:I30"/>
    <mergeCell ref="B42:K42"/>
    <mergeCell ref="B43:D43"/>
    <mergeCell ref="E43:F43"/>
    <mergeCell ref="K43:K44"/>
    <mergeCell ref="B44:D44"/>
    <mergeCell ref="E44:F44"/>
    <mergeCell ref="B33:K33"/>
    <mergeCell ref="B35:E35"/>
    <mergeCell ref="B36:E36"/>
    <mergeCell ref="B37:E37"/>
    <mergeCell ref="G41:I41"/>
    <mergeCell ref="C2:F2"/>
    <mergeCell ref="H2:I2"/>
    <mergeCell ref="D5:E5"/>
    <mergeCell ref="D6:E6"/>
    <mergeCell ref="B9:K9"/>
    <mergeCell ref="B10:K10"/>
    <mergeCell ref="A24:G24"/>
    <mergeCell ref="G25:I25"/>
    <mergeCell ref="G26:I26"/>
  </mergeCells>
  <dataValidations count="8">
    <dataValidation showInputMessage="1" showErrorMessage="1" sqref="G99:G102 B99:C99"/>
    <dataValidation type="list" allowBlank="1" showInputMessage="1" showErrorMessage="1" sqref="B107:C107">
      <formula1>$M$105:$M$115</formula1>
    </dataValidation>
    <dataValidation type="list" allowBlank="1" showInputMessage="1" showErrorMessage="1" sqref="B106:C106">
      <formula1>$M$105:$M$108</formula1>
    </dataValidation>
    <dataValidation type="list" showInputMessage="1" showErrorMessage="1" sqref="G44:G62 G66:G84">
      <formula1>$M$44:$M$50</formula1>
    </dataValidation>
    <dataValidation type="list" showInputMessage="1" showErrorMessage="1" sqref="G88:G94">
      <formula1>$M$82:$M$92</formula1>
    </dataValidation>
    <dataValidation type="list" showInputMessage="1" showErrorMessage="1" sqref="C110:C114">
      <formula1>$N$109:$N$114</formula1>
    </dataValidation>
    <dataValidation type="list" showInputMessage="1" showErrorMessage="1" sqref="B100:C102">
      <formula1>$M$63:$M$98</formula1>
    </dataValidation>
    <dataValidation type="list" allowBlank="1" showInputMessage="1" showErrorMessage="1" sqref="B36:E40">
      <formula1>$M$33:$M$36</formula1>
    </dataValidation>
  </dataValidations>
  <printOptions horizontalCentered="1"/>
  <pageMargins left="0.15748031496062992" right="0.15748031496062992" top="0.98425196850393704" bottom="0.39370078740157483" header="0.43307086614173229" footer="0.15748031496062992"/>
  <pageSetup paperSize="9" scale="89" orientation="portrait" r:id="rId1"/>
  <headerFooter alignWithMargins="0">
    <oddHeader>&amp;L&amp;G&amp;"Calibri,Negrita"&amp;12Ajuntament d'Alzira&amp;R&amp;"Calibri,Negrita"&amp;11
AUTOBAREMACIÓ DE MÈRITS</oddHeader>
  </headerFooter>
  <rowBreaks count="1" manualBreakCount="1">
    <brk id="41" max="10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AUTOBAREMACIÓ</vt:lpstr>
      <vt:lpstr>AUTOBAREMACIÓ!Área_de_impresión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Iborra Daries</dc:creator>
  <cp:lastModifiedBy>Jordi Mena Ivars</cp:lastModifiedBy>
  <dcterms:created xsi:type="dcterms:W3CDTF">2022-05-17T11:20:39Z</dcterms:created>
  <dcterms:modified xsi:type="dcterms:W3CDTF">2023-04-25T11:32:45Z</dcterms:modified>
</cp:coreProperties>
</file>