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30" windowHeight="8310"/>
  </bookViews>
  <sheets>
    <sheet name="AUTOBAREMACIÓ" sheetId="1" r:id="rId1"/>
  </sheets>
  <definedNames>
    <definedName name="_xlnm._FilterDatabase" localSheetId="0" hidden="1">AUTOBAREMACIÓ!$A$68:$C$70</definedName>
    <definedName name="_xlnm.Print_Area" localSheetId="0">AUTOBAREMACIÓ!$A$1:$K$87</definedName>
  </definedNames>
  <calcPr calcId="125725"/>
</workbook>
</file>

<file path=xl/calcChain.xml><?xml version="1.0" encoding="utf-8"?>
<calcChain xmlns="http://schemas.openxmlformats.org/spreadsheetml/2006/main">
  <c r="J73" i="1"/>
  <c r="J70"/>
  <c r="J71"/>
  <c r="J72"/>
  <c r="J66"/>
  <c r="J52"/>
  <c r="J53"/>
  <c r="J54"/>
  <c r="J55"/>
  <c r="J56" s="1"/>
  <c r="J51"/>
  <c r="J34"/>
  <c r="J35"/>
  <c r="J36"/>
  <c r="J37"/>
  <c r="J38"/>
  <c r="J39"/>
  <c r="J40"/>
  <c r="J41"/>
  <c r="J42"/>
  <c r="J43"/>
  <c r="J44"/>
  <c r="J45"/>
  <c r="J33"/>
  <c r="J46" l="1"/>
  <c r="J47" s="1"/>
  <c r="J62"/>
  <c r="J61"/>
  <c r="J60"/>
  <c r="H23"/>
  <c r="H22"/>
  <c r="H21"/>
  <c r="H20"/>
  <c r="H19"/>
  <c r="H18"/>
  <c r="H17"/>
  <c r="H16"/>
  <c r="H15"/>
  <c r="H14"/>
  <c r="H13"/>
  <c r="H12"/>
  <c r="H24" l="1"/>
  <c r="I24" s="1"/>
  <c r="J24" s="1"/>
  <c r="J25" s="1"/>
  <c r="J29" s="1"/>
  <c r="J75" s="1"/>
  <c r="J63"/>
</calcChain>
</file>

<file path=xl/sharedStrings.xml><?xml version="1.0" encoding="utf-8"?>
<sst xmlns="http://schemas.openxmlformats.org/spreadsheetml/2006/main" count="87" uniqueCount="73">
  <si>
    <t>CONVOCATÒRIA:</t>
  </si>
  <si>
    <t>EXPTE. Nº.</t>
  </si>
  <si>
    <t>1. DADES DEL/DE LA SOL·LICITANT</t>
  </si>
  <si>
    <t>PRIMER COGNOM</t>
  </si>
  <si>
    <t>SEGUNDO COGNOM</t>
  </si>
  <si>
    <t>NOM</t>
  </si>
  <si>
    <t>DNI</t>
  </si>
  <si>
    <t>2. MÈRITS A VALORAR</t>
  </si>
  <si>
    <t>DOCNº.</t>
  </si>
  <si>
    <t>ENTITAT</t>
  </si>
  <si>
    <r>
      <t>CATEGORIA PROF</t>
    </r>
    <r>
      <rPr>
        <i/>
        <vertAlign val="superscript"/>
        <sz val="9"/>
        <rFont val="Calibri"/>
        <family val="2"/>
      </rPr>
      <t>(1)</t>
    </r>
  </si>
  <si>
    <r>
      <t>TIPUS RELACIÓ</t>
    </r>
    <r>
      <rPr>
        <i/>
        <vertAlign val="superscript"/>
        <sz val="9"/>
        <rFont val="Calibri"/>
        <family val="2"/>
      </rPr>
      <t>(2)</t>
    </r>
  </si>
  <si>
    <t>% jornada</t>
  </si>
  <si>
    <t>INICI</t>
  </si>
  <si>
    <t>FIN</t>
  </si>
  <si>
    <t>díes</t>
  </si>
  <si>
    <t>Mesos</t>
  </si>
  <si>
    <t>Ptos</t>
  </si>
  <si>
    <t>Trib</t>
  </si>
  <si>
    <t>TOTAL ENTITAT/EMPRESA</t>
  </si>
  <si>
    <t>TOTAL A. PÚBLICA</t>
  </si>
  <si>
    <r>
      <t>(1)</t>
    </r>
    <r>
      <rPr>
        <i/>
        <sz val="10"/>
        <rFont val="Calibri"/>
        <family val="2"/>
      </rPr>
      <t>Categoria que figura en el contracte de treball o nomenament</t>
    </r>
  </si>
  <si>
    <r>
      <t>(2)</t>
    </r>
    <r>
      <rPr>
        <i/>
        <sz val="10"/>
        <rFont val="Calibri"/>
        <family val="2"/>
      </rPr>
      <t>Contrato laboral-nombramiento interino-autónomo/a</t>
    </r>
  </si>
  <si>
    <r>
      <t>(3)</t>
    </r>
    <r>
      <rPr>
        <i/>
        <sz val="10"/>
        <rFont val="Calibri"/>
        <family val="2"/>
      </rPr>
      <t>Indique el percentatge de la jornada que figure en la vida laboral. En caso de jornada completa, s'indicarà "100"</t>
    </r>
  </si>
  <si>
    <t>TOTAL EXPERIÈNCIA PROFESSIONAL</t>
  </si>
  <si>
    <t xml:space="preserve"> </t>
  </si>
  <si>
    <t>DENOMINACIÓ DEL CURS</t>
  </si>
  <si>
    <t>ENTITAT CONVOCANT</t>
  </si>
  <si>
    <t>HORES</t>
  </si>
  <si>
    <t>TOTAL</t>
  </si>
  <si>
    <t>TOTAL FORMACIÓ</t>
  </si>
  <si>
    <t>Master oficial</t>
  </si>
  <si>
    <t>ALTRES TITULACIONS (màx. 2,00 p.)</t>
  </si>
  <si>
    <t>Graduat</t>
  </si>
  <si>
    <t>Titulació</t>
  </si>
  <si>
    <t>Nom</t>
  </si>
  <si>
    <t>TOTAL TITULACIONS</t>
  </si>
  <si>
    <t>CERTIFICAT</t>
  </si>
  <si>
    <t>TOTAL VALENCIÀ</t>
  </si>
  <si>
    <t>A1</t>
  </si>
  <si>
    <t>TOTAL IDIOMES</t>
  </si>
  <si>
    <t>TOTAL CONCURS</t>
  </si>
  <si>
    <t>3. DECLARACIÓ, LLOC, DATA I SIGNATURA</t>
  </si>
  <si>
    <t>La persona firmant DECLARA baix la seua expressa responsabilitat que són certes les dades que figuren en este imprés d'autobaremació, i es compromet a acreditar documentalment tots els mèrits autobaremats que hi figuren.</t>
  </si>
  <si>
    <t>Data</t>
  </si>
  <si>
    <t>Signatura</t>
  </si>
  <si>
    <t>15h a 24h</t>
  </si>
  <si>
    <t>25h a 49h</t>
  </si>
  <si>
    <t>50h a 74h</t>
  </si>
  <si>
    <t>75h a 99h</t>
  </si>
  <si>
    <t>100h o més</t>
  </si>
  <si>
    <t>Nivell Oral/A2</t>
  </si>
  <si>
    <t>Nivell Elemental/B1</t>
  </si>
  <si>
    <t>Nivell Mitjà/C1</t>
  </si>
  <si>
    <t>Nivell Superior/C2</t>
  </si>
  <si>
    <t>A2</t>
  </si>
  <si>
    <t>B1</t>
  </si>
  <si>
    <t>B2</t>
  </si>
  <si>
    <t xml:space="preserve">TITULACIÓ SUPERIOR A LA PLAÇA A EXERCIR I RELACIONADA AMB L'ITINERARI PROFESSIONAL </t>
  </si>
  <si>
    <t>TOTAL TITULACIÓ COMPLEM.</t>
  </si>
  <si>
    <t>CONV. 5/2022 - PSICÒLEGS/PSICÒLOGUES SASEM</t>
  </si>
  <si>
    <t>674/2022</t>
  </si>
  <si>
    <t>Experiència de treball Grup A en ADMINISTRACIÓ PÚBLICA (0,15/mes)</t>
  </si>
  <si>
    <t>EXPERIÈNCIA LABORAL (màx. 4,00 punts)</t>
  </si>
  <si>
    <t>CURSOS (màx. 1,50 p.)</t>
  </si>
  <si>
    <t>Màster oficial universitari</t>
  </si>
  <si>
    <t>Doctorat oficial universitari</t>
  </si>
  <si>
    <r>
      <t xml:space="preserve">TITULACIÓ ACADÈMICA </t>
    </r>
    <r>
      <rPr>
        <b/>
        <i/>
        <sz val="11"/>
        <rFont val="Calibri"/>
        <family val="2"/>
      </rPr>
      <t xml:space="preserve">diferent a la exigida </t>
    </r>
    <r>
      <rPr>
        <b/>
        <sz val="11"/>
        <rFont val="Calibri"/>
        <family val="2"/>
      </rPr>
      <t xml:space="preserve"> (màx. 2 p.)</t>
    </r>
  </si>
  <si>
    <t>CONEIXEMENTS DE VALENCIÀ (màx. 1,25 p.)</t>
  </si>
  <si>
    <t>NIVELL ALTRES IDIOMES COMUNITARIS</t>
  </si>
  <si>
    <t>CONEIXEMENTS IDIOMES COMUNIT. (màx. 1,25 p)</t>
  </si>
  <si>
    <t>C1</t>
  </si>
  <si>
    <t>C2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</si>
</sst>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dd\-mm\-yy;@"/>
  </numFmts>
  <fonts count="31">
    <font>
      <sz val="10"/>
      <name val="Arial"/>
    </font>
    <font>
      <sz val="10"/>
      <name val="Arial"/>
    </font>
    <font>
      <sz val="10"/>
      <color rgb="FFFF000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vertAlign val="superscript"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11"/>
      <color theme="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color theme="0"/>
      <name val="Calibri"/>
      <family val="2"/>
    </font>
    <font>
      <b/>
      <i/>
      <sz val="11"/>
      <name val="Calibri"/>
      <family val="2"/>
    </font>
    <font>
      <vertAlign val="superscript"/>
      <sz val="12"/>
      <name val="Calibri"/>
      <family val="2"/>
    </font>
    <font>
      <vertAlign val="superscript"/>
      <sz val="14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b/>
      <sz val="8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22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 wrapText="1"/>
    </xf>
    <xf numFmtId="1" fontId="7" fillId="0" borderId="22" xfId="0" applyNumberFormat="1" applyFont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vertical="center"/>
    </xf>
    <xf numFmtId="1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right" vertical="center"/>
    </xf>
    <xf numFmtId="2" fontId="4" fillId="2" borderId="3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right" vertical="center"/>
    </xf>
    <xf numFmtId="1" fontId="4" fillId="0" borderId="27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right" vertical="center"/>
    </xf>
    <xf numFmtId="2" fontId="4" fillId="2" borderId="20" xfId="0" applyNumberFormat="1" applyFont="1" applyFill="1" applyBorder="1" applyAlignment="1" applyProtection="1">
      <alignment vertical="center"/>
    </xf>
    <xf numFmtId="1" fontId="4" fillId="2" borderId="5" xfId="0" applyNumberFormat="1" applyFont="1" applyFill="1" applyBorder="1" applyAlignment="1" applyProtection="1">
      <alignment vertical="center"/>
    </xf>
    <xf numFmtId="2" fontId="4" fillId="2" borderId="25" xfId="0" applyNumberFormat="1" applyFont="1" applyFill="1" applyBorder="1" applyAlignment="1" applyProtection="1">
      <alignment horizontal="center" vertical="center"/>
    </xf>
    <xf numFmtId="2" fontId="4" fillId="2" borderId="25" xfId="0" applyNumberFormat="1" applyFont="1" applyFill="1" applyBorder="1" applyAlignment="1" applyProtection="1">
      <alignment horizontal="right" vertical="center"/>
    </xf>
    <xf numFmtId="2" fontId="4" fillId="2" borderId="33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0" fillId="0" borderId="1" xfId="0" applyNumberFormat="1" applyFont="1" applyBorder="1" applyAlignment="1" applyProtection="1">
      <alignment horizontal="right" vertical="center"/>
    </xf>
    <xf numFmtId="2" fontId="13" fillId="2" borderId="1" xfId="0" applyNumberFormat="1" applyFont="1" applyFill="1" applyBorder="1" applyAlignment="1" applyProtection="1">
      <alignment vertical="center"/>
    </xf>
    <xf numFmtId="0" fontId="14" fillId="0" borderId="3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2" fontId="10" fillId="0" borderId="35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2" fontId="10" fillId="0" borderId="30" xfId="0" applyNumberFormat="1" applyFont="1" applyFill="1" applyBorder="1" applyAlignment="1" applyProtection="1">
      <alignment vertical="center"/>
    </xf>
    <xf numFmtId="0" fontId="14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left" vertical="center"/>
    </xf>
    <xf numFmtId="2" fontId="10" fillId="0" borderId="37" xfId="0" applyNumberFormat="1" applyFont="1" applyBorder="1" applyAlignment="1" applyProtection="1">
      <alignment horizontal="right" vertical="center"/>
    </xf>
    <xf numFmtId="2" fontId="10" fillId="0" borderId="38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2" fontId="10" fillId="2" borderId="1" xfId="0" applyNumberFormat="1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vertical="center"/>
    </xf>
    <xf numFmtId="164" fontId="3" fillId="0" borderId="27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2" fontId="4" fillId="0" borderId="5" xfId="0" applyNumberFormat="1" applyFont="1" applyBorder="1" applyAlignment="1" applyProtection="1">
      <alignment horizontal="right" vertical="center"/>
    </xf>
    <xf numFmtId="2" fontId="4" fillId="2" borderId="12" xfId="0" applyNumberFormat="1" applyFont="1" applyFill="1" applyBorder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10" fillId="5" borderId="1" xfId="0" applyNumberFormat="1" applyFont="1" applyFill="1" applyBorder="1" applyAlignment="1" applyProtection="1">
      <alignment horizontal="right" vertical="center"/>
    </xf>
    <xf numFmtId="2" fontId="10" fillId="2" borderId="3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2" fontId="10" fillId="0" borderId="0" xfId="0" applyNumberFormat="1" applyFont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right" vertical="center"/>
    </xf>
    <xf numFmtId="2" fontId="10" fillId="2" borderId="5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2" fontId="10" fillId="0" borderId="41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horizontal="justify" vertical="center"/>
    </xf>
    <xf numFmtId="2" fontId="10" fillId="0" borderId="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vertical="center"/>
      <protection locked="0"/>
    </xf>
    <xf numFmtId="0" fontId="12" fillId="2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10" fillId="0" borderId="42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9" fillId="0" borderId="30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1" fontId="3" fillId="0" borderId="37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right" vertical="center"/>
    </xf>
    <xf numFmtId="14" fontId="3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</xf>
    <xf numFmtId="0" fontId="14" fillId="0" borderId="3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right" vertical="center" wrapText="1"/>
    </xf>
    <xf numFmtId="2" fontId="10" fillId="0" borderId="26" xfId="0" applyNumberFormat="1" applyFont="1" applyBorder="1" applyAlignment="1" applyProtection="1">
      <alignment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1" fontId="7" fillId="0" borderId="0" xfId="0" applyNumberFormat="1" applyFont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12" fillId="2" borderId="32" xfId="0" applyFont="1" applyFill="1" applyBorder="1" applyAlignment="1" applyProtection="1">
      <alignment vertical="center" wrapText="1"/>
    </xf>
    <xf numFmtId="10" fontId="3" fillId="0" borderId="25" xfId="1" applyNumberFormat="1" applyFont="1" applyBorder="1" applyAlignment="1" applyProtection="1">
      <alignment vertical="center"/>
      <protection locked="0"/>
    </xf>
    <xf numFmtId="10" fontId="3" fillId="0" borderId="5" xfId="1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right" vertical="center"/>
    </xf>
    <xf numFmtId="2" fontId="30" fillId="8" borderId="30" xfId="0" applyNumberFormat="1" applyFont="1" applyFill="1" applyBorder="1" applyAlignment="1" applyProtection="1">
      <alignment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left" vertical="center"/>
    </xf>
    <xf numFmtId="0" fontId="9" fillId="4" borderId="40" xfId="0" applyFont="1" applyFill="1" applyBorder="1" applyAlignment="1" applyProtection="1">
      <alignment horizontal="left" vertical="center"/>
    </xf>
    <xf numFmtId="0" fontId="9" fillId="4" borderId="32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center" vertical="center" wrapText="1"/>
    </xf>
    <xf numFmtId="0" fontId="16" fillId="6" borderId="3" xfId="0" applyFont="1" applyFill="1" applyBorder="1" applyAlignment="1" applyProtection="1">
      <alignment horizontal="center" vertical="center" wrapText="1"/>
    </xf>
    <xf numFmtId="0" fontId="16" fillId="6" borderId="4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0" fontId="26" fillId="7" borderId="31" xfId="0" applyFont="1" applyFill="1" applyBorder="1" applyAlignment="1" applyProtection="1">
      <alignment horizontal="center" vertical="center" wrapText="1"/>
    </xf>
    <xf numFmtId="0" fontId="26" fillId="7" borderId="32" xfId="0" applyFont="1" applyFill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9" fillId="5" borderId="10" xfId="0" applyFont="1" applyFill="1" applyBorder="1" applyAlignment="1" applyProtection="1">
      <alignment horizontal="center" vertical="center" wrapText="1"/>
    </xf>
    <xf numFmtId="0" fontId="29" fillId="5" borderId="31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2" fontId="23" fillId="0" borderId="2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8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30" xfId="0" applyFont="1" applyBorder="1" applyAlignment="1" applyProtection="1">
      <alignment horizontal="justify" vertical="center" wrapText="1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right" vertical="center"/>
    </xf>
    <xf numFmtId="0" fontId="12" fillId="0" borderId="25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 wrapText="1"/>
    </xf>
  </cellXfs>
  <cellStyles count="4">
    <cellStyle name="Euro" xfId="2"/>
    <cellStyle name="Normal" xfId="0" builtinId="0"/>
    <cellStyle name="Normal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3"/>
  <sheetViews>
    <sheetView showGridLines="0" tabSelected="1" topLeftCell="A45" zoomScale="110" zoomScaleNormal="110" workbookViewId="0">
      <selection activeCell="C84" sqref="C84"/>
    </sheetView>
  </sheetViews>
  <sheetFormatPr baseColWidth="10" defaultRowHeight="12.75"/>
  <cols>
    <col min="1" max="1" width="3.7109375" style="1" customWidth="1"/>
    <col min="2" max="2" width="23.85546875" style="2" customWidth="1"/>
    <col min="3" max="3" width="20.140625" style="2" customWidth="1"/>
    <col min="4" max="4" width="14.28515625" style="2" customWidth="1"/>
    <col min="5" max="5" width="7.7109375" style="2" bestFit="1" customWidth="1"/>
    <col min="6" max="6" width="9.140625" style="2" customWidth="1"/>
    <col min="7" max="7" width="8.85546875" style="2" customWidth="1"/>
    <col min="8" max="8" width="7.85546875" style="3" customWidth="1"/>
    <col min="9" max="9" width="6.28515625" style="4" customWidth="1"/>
    <col min="10" max="10" width="9.140625" style="5" customWidth="1"/>
    <col min="11" max="11" width="3.42578125" style="5" customWidth="1"/>
    <col min="12" max="12" width="15.42578125" style="6" bestFit="1" customWidth="1"/>
    <col min="13" max="13" width="17.28515625" style="6" bestFit="1" customWidth="1"/>
    <col min="14" max="14" width="32" style="1" customWidth="1"/>
    <col min="15" max="16384" width="11.42578125" style="1"/>
  </cols>
  <sheetData>
    <row r="1" spans="1:12" ht="7.5" customHeight="1" thickBot="1"/>
    <row r="2" spans="1:12" ht="20.25" customHeight="1" thickBot="1">
      <c r="B2" s="7" t="s">
        <v>0</v>
      </c>
      <c r="C2" s="164" t="s">
        <v>60</v>
      </c>
      <c r="D2" s="165"/>
      <c r="E2" s="165"/>
      <c r="F2" s="166"/>
      <c r="G2" s="8" t="s">
        <v>1</v>
      </c>
      <c r="H2" s="167" t="s">
        <v>61</v>
      </c>
      <c r="I2" s="168"/>
    </row>
    <row r="3" spans="1:12" ht="2.25" customHeight="1" thickBot="1"/>
    <row r="4" spans="1:12">
      <c r="B4" s="9" t="s">
        <v>2</v>
      </c>
      <c r="C4" s="10"/>
      <c r="D4" s="10"/>
      <c r="E4" s="11"/>
      <c r="F4" s="11"/>
    </row>
    <row r="5" spans="1:12">
      <c r="B5" s="12" t="s">
        <v>3</v>
      </c>
      <c r="C5" s="13" t="s">
        <v>4</v>
      </c>
      <c r="D5" s="169" t="s">
        <v>5</v>
      </c>
      <c r="E5" s="170"/>
      <c r="F5" s="14" t="s">
        <v>6</v>
      </c>
    </row>
    <row r="6" spans="1:12" ht="15" customHeight="1" thickBot="1">
      <c r="B6" s="15"/>
      <c r="C6" s="16"/>
      <c r="D6" s="171"/>
      <c r="E6" s="172"/>
      <c r="F6" s="17"/>
    </row>
    <row r="7" spans="1:12" ht="6" customHeight="1" thickBot="1"/>
    <row r="8" spans="1:12" ht="13.5" thickBot="1">
      <c r="B8" s="18" t="s">
        <v>7</v>
      </c>
      <c r="C8" s="10"/>
      <c r="D8" s="10"/>
      <c r="E8" s="10"/>
      <c r="F8" s="11"/>
    </row>
    <row r="9" spans="1:12" ht="15">
      <c r="B9" s="173" t="s">
        <v>63</v>
      </c>
      <c r="C9" s="174"/>
      <c r="D9" s="174"/>
      <c r="E9" s="174"/>
      <c r="F9" s="174"/>
      <c r="G9" s="174"/>
      <c r="H9" s="174"/>
      <c r="I9" s="174"/>
      <c r="J9" s="174"/>
      <c r="K9" s="175"/>
    </row>
    <row r="10" spans="1:12" ht="21.75" customHeight="1" thickBot="1">
      <c r="B10" s="154" t="s">
        <v>62</v>
      </c>
      <c r="C10" s="155"/>
      <c r="D10" s="155"/>
      <c r="E10" s="155"/>
      <c r="F10" s="155"/>
      <c r="G10" s="155"/>
      <c r="H10" s="155"/>
      <c r="I10" s="156"/>
      <c r="J10" s="156"/>
      <c r="K10" s="157"/>
    </row>
    <row r="11" spans="1:12" ht="24.75" customHeight="1" thickBot="1">
      <c r="A11" s="19" t="s">
        <v>8</v>
      </c>
      <c r="B11" s="20" t="s">
        <v>9</v>
      </c>
      <c r="C11" s="20" t="s">
        <v>10</v>
      </c>
      <c r="D11" s="20" t="s">
        <v>11</v>
      </c>
      <c r="E11" s="21" t="s">
        <v>12</v>
      </c>
      <c r="F11" s="20" t="s">
        <v>13</v>
      </c>
      <c r="G11" s="20" t="s">
        <v>14</v>
      </c>
      <c r="H11" s="22" t="s">
        <v>15</v>
      </c>
      <c r="I11" s="23" t="s">
        <v>16</v>
      </c>
      <c r="J11" s="24" t="s">
        <v>17</v>
      </c>
      <c r="K11" s="25" t="s">
        <v>18</v>
      </c>
      <c r="L11" s="26"/>
    </row>
    <row r="12" spans="1:12" ht="15" customHeight="1">
      <c r="A12" s="147"/>
      <c r="B12" s="145"/>
      <c r="C12" s="27"/>
      <c r="D12" s="27"/>
      <c r="E12" s="143"/>
      <c r="F12" s="28"/>
      <c r="G12" s="29"/>
      <c r="H12" s="30">
        <f>((((G12-F12+1)))*E12)</f>
        <v>0</v>
      </c>
      <c r="I12" s="31"/>
      <c r="J12" s="32"/>
      <c r="K12" s="33"/>
      <c r="L12" s="26"/>
    </row>
    <row r="13" spans="1:12" ht="15" customHeight="1">
      <c r="A13" s="148"/>
      <c r="B13" s="145"/>
      <c r="C13" s="34"/>
      <c r="D13" s="34"/>
      <c r="E13" s="144"/>
      <c r="F13" s="35"/>
      <c r="G13" s="36"/>
      <c r="H13" s="30">
        <f t="shared" ref="H13:H23" si="0">((((G13-F13+1)))*E13)</f>
        <v>0</v>
      </c>
      <c r="I13" s="37"/>
      <c r="J13" s="38"/>
      <c r="K13" s="33"/>
      <c r="L13" s="26"/>
    </row>
    <row r="14" spans="1:12" ht="15" customHeight="1">
      <c r="A14" s="148"/>
      <c r="B14" s="145"/>
      <c r="C14" s="34"/>
      <c r="D14" s="34"/>
      <c r="E14" s="144"/>
      <c r="F14" s="35"/>
      <c r="G14" s="36"/>
      <c r="H14" s="30">
        <f t="shared" si="0"/>
        <v>0</v>
      </c>
      <c r="I14" s="37"/>
      <c r="J14" s="38"/>
      <c r="K14" s="33"/>
      <c r="L14" s="26"/>
    </row>
    <row r="15" spans="1:12" ht="15" customHeight="1">
      <c r="A15" s="148"/>
      <c r="B15" s="145"/>
      <c r="C15" s="34"/>
      <c r="D15" s="34"/>
      <c r="E15" s="144"/>
      <c r="F15" s="35"/>
      <c r="G15" s="36"/>
      <c r="H15" s="30">
        <f t="shared" si="0"/>
        <v>0</v>
      </c>
      <c r="I15" s="37"/>
      <c r="J15" s="38"/>
      <c r="K15" s="33"/>
      <c r="L15" s="26"/>
    </row>
    <row r="16" spans="1:12" ht="15" customHeight="1">
      <c r="A16" s="148"/>
      <c r="B16" s="145"/>
      <c r="C16" s="34"/>
      <c r="D16" s="34"/>
      <c r="E16" s="144"/>
      <c r="F16" s="35"/>
      <c r="G16" s="36"/>
      <c r="H16" s="30">
        <f t="shared" si="0"/>
        <v>0</v>
      </c>
      <c r="I16" s="37"/>
      <c r="J16" s="38"/>
      <c r="K16" s="33"/>
      <c r="L16" s="26"/>
    </row>
    <row r="17" spans="1:17" ht="15" customHeight="1">
      <c r="A17" s="148"/>
      <c r="B17" s="145"/>
      <c r="C17" s="34"/>
      <c r="D17" s="34"/>
      <c r="E17" s="144"/>
      <c r="F17" s="35"/>
      <c r="G17" s="36"/>
      <c r="H17" s="30">
        <f t="shared" si="0"/>
        <v>0</v>
      </c>
      <c r="I17" s="37"/>
      <c r="J17" s="38"/>
      <c r="K17" s="33"/>
      <c r="L17" s="26"/>
    </row>
    <row r="18" spans="1:17" ht="15" customHeight="1">
      <c r="A18" s="148"/>
      <c r="B18" s="145"/>
      <c r="C18" s="34"/>
      <c r="D18" s="34"/>
      <c r="E18" s="144"/>
      <c r="F18" s="35"/>
      <c r="G18" s="36"/>
      <c r="H18" s="30">
        <f t="shared" si="0"/>
        <v>0</v>
      </c>
      <c r="I18" s="37"/>
      <c r="J18" s="38"/>
      <c r="K18" s="33"/>
    </row>
    <row r="19" spans="1:17" ht="15" customHeight="1">
      <c r="A19" s="148"/>
      <c r="B19" s="145"/>
      <c r="C19" s="34"/>
      <c r="D19" s="34"/>
      <c r="E19" s="144"/>
      <c r="F19" s="35"/>
      <c r="G19" s="36"/>
      <c r="H19" s="30">
        <f t="shared" si="0"/>
        <v>0</v>
      </c>
      <c r="I19" s="37"/>
      <c r="J19" s="38"/>
      <c r="K19" s="33"/>
    </row>
    <row r="20" spans="1:17" ht="15" customHeight="1">
      <c r="A20" s="148"/>
      <c r="B20" s="145"/>
      <c r="C20" s="34"/>
      <c r="D20" s="34"/>
      <c r="E20" s="144"/>
      <c r="F20" s="35"/>
      <c r="G20" s="36"/>
      <c r="H20" s="30">
        <f t="shared" si="0"/>
        <v>0</v>
      </c>
      <c r="I20" s="37"/>
      <c r="J20" s="38"/>
      <c r="K20" s="33"/>
    </row>
    <row r="21" spans="1:17" ht="15" customHeight="1">
      <c r="A21" s="148"/>
      <c r="B21" s="145"/>
      <c r="C21" s="34"/>
      <c r="D21" s="34"/>
      <c r="E21" s="144"/>
      <c r="F21" s="35"/>
      <c r="G21" s="36"/>
      <c r="H21" s="30">
        <f t="shared" si="0"/>
        <v>0</v>
      </c>
      <c r="I21" s="37"/>
      <c r="J21" s="38"/>
      <c r="K21" s="33"/>
    </row>
    <row r="22" spans="1:17" ht="15" customHeight="1">
      <c r="A22" s="148"/>
      <c r="B22" s="145"/>
      <c r="C22" s="34"/>
      <c r="D22" s="34"/>
      <c r="E22" s="144"/>
      <c r="F22" s="35"/>
      <c r="G22" s="36"/>
      <c r="H22" s="30">
        <f t="shared" si="0"/>
        <v>0</v>
      </c>
      <c r="I22" s="37"/>
      <c r="J22" s="38"/>
      <c r="K22" s="33"/>
    </row>
    <row r="23" spans="1:17" ht="15" customHeight="1">
      <c r="A23" s="148"/>
      <c r="B23" s="145"/>
      <c r="C23" s="34"/>
      <c r="D23" s="34"/>
      <c r="E23" s="144"/>
      <c r="F23" s="35"/>
      <c r="G23" s="36"/>
      <c r="H23" s="30">
        <f t="shared" si="0"/>
        <v>0</v>
      </c>
      <c r="I23" s="39"/>
      <c r="J23" s="40"/>
      <c r="K23" s="41"/>
    </row>
    <row r="24" spans="1:17" ht="15" customHeight="1" thickBot="1">
      <c r="A24" s="158" t="s">
        <v>19</v>
      </c>
      <c r="B24" s="158"/>
      <c r="C24" s="158"/>
      <c r="D24" s="158"/>
      <c r="E24" s="158"/>
      <c r="F24" s="158"/>
      <c r="G24" s="159"/>
      <c r="H24" s="42">
        <f>SUM(H12:H23)</f>
        <v>0</v>
      </c>
      <c r="I24" s="43" t="str">
        <f>IF(H24&gt;=30,H24/30,"0")</f>
        <v>0</v>
      </c>
      <c r="J24" s="44">
        <f>IF(I24&lt;1,"0",(ROUNDDOWN(I24,0))*0.15)</f>
        <v>0</v>
      </c>
      <c r="K24" s="45"/>
    </row>
    <row r="25" spans="1:17" s="6" customFormat="1" ht="15" customHeight="1" thickBot="1">
      <c r="A25" s="46"/>
      <c r="B25" s="46"/>
      <c r="C25" s="46"/>
      <c r="D25" s="46"/>
      <c r="E25" s="46"/>
      <c r="F25" s="46"/>
      <c r="G25" s="160" t="s">
        <v>20</v>
      </c>
      <c r="H25" s="161"/>
      <c r="I25" s="162"/>
      <c r="J25" s="47">
        <f>IF(SUM(J11:J24)&gt;4,"4,00",SUM(J11:J24))</f>
        <v>0</v>
      </c>
      <c r="K25" s="48"/>
      <c r="N25" s="1"/>
      <c r="O25" s="1"/>
      <c r="P25" s="1"/>
      <c r="Q25" s="1"/>
    </row>
    <row r="26" spans="1:17" s="6" customFormat="1" ht="13.5" customHeight="1">
      <c r="A26" s="1"/>
      <c r="B26" s="49" t="s">
        <v>21</v>
      </c>
      <c r="C26" s="50"/>
      <c r="D26" s="50"/>
      <c r="E26" s="50"/>
      <c r="F26" s="50"/>
      <c r="G26" s="163"/>
      <c r="H26" s="163"/>
      <c r="I26" s="163"/>
      <c r="J26" s="51"/>
      <c r="K26" s="52"/>
      <c r="N26" s="1"/>
      <c r="O26" s="1"/>
      <c r="P26" s="1"/>
      <c r="Q26" s="1"/>
    </row>
    <row r="27" spans="1:17" s="6" customFormat="1" ht="13.5" customHeight="1">
      <c r="A27" s="1"/>
      <c r="B27" s="49" t="s">
        <v>22</v>
      </c>
      <c r="C27" s="50"/>
      <c r="D27" s="50"/>
      <c r="E27" s="50"/>
      <c r="F27" s="50"/>
      <c r="G27" s="53"/>
      <c r="H27" s="53"/>
      <c r="I27" s="53"/>
      <c r="J27" s="51"/>
      <c r="K27" s="54"/>
      <c r="N27" s="1"/>
      <c r="O27" s="1"/>
      <c r="P27" s="1"/>
      <c r="Q27" s="1"/>
    </row>
    <row r="28" spans="1:17" s="6" customFormat="1" ht="17.25" customHeight="1" thickBot="1">
      <c r="A28" s="1"/>
      <c r="B28" s="55" t="s">
        <v>23</v>
      </c>
      <c r="C28" s="56"/>
      <c r="D28" s="56"/>
      <c r="E28" s="56"/>
      <c r="F28" s="56"/>
      <c r="G28" s="57"/>
      <c r="H28" s="57"/>
      <c r="I28" s="57"/>
      <c r="J28" s="58"/>
      <c r="K28" s="59"/>
      <c r="N28" s="1"/>
      <c r="O28" s="1"/>
      <c r="P28" s="1"/>
      <c r="Q28" s="1"/>
    </row>
    <row r="29" spans="1:17" ht="17.25" customHeight="1" thickBot="1">
      <c r="B29" s="64"/>
      <c r="C29" s="176" t="s">
        <v>24</v>
      </c>
      <c r="D29" s="177"/>
      <c r="E29" s="177"/>
      <c r="F29" s="177"/>
      <c r="G29" s="177"/>
      <c r="H29" s="177"/>
      <c r="I29" s="178"/>
      <c r="J29" s="47">
        <f>IF((J25)&gt;4,"4,00",(J25))</f>
        <v>0</v>
      </c>
      <c r="K29" s="65"/>
    </row>
    <row r="30" spans="1:17" ht="17.25" customHeight="1" thickBot="1">
      <c r="B30" s="49"/>
      <c r="C30" s="50"/>
      <c r="D30" s="50"/>
      <c r="E30" s="50"/>
      <c r="F30" s="50"/>
      <c r="G30" s="50"/>
      <c r="H30" s="60"/>
      <c r="I30" s="61"/>
      <c r="J30" s="62"/>
      <c r="K30" s="63"/>
    </row>
    <row r="31" spans="1:17" ht="37.5" customHeight="1" thickBot="1">
      <c r="B31" s="173" t="s">
        <v>64</v>
      </c>
      <c r="C31" s="174"/>
      <c r="D31" s="174"/>
      <c r="E31" s="174"/>
      <c r="F31" s="174"/>
      <c r="G31" s="174"/>
      <c r="H31" s="174"/>
      <c r="I31" s="174"/>
      <c r="J31" s="174"/>
      <c r="K31" s="175"/>
      <c r="O31" s="1" t="s">
        <v>25</v>
      </c>
    </row>
    <row r="32" spans="1:17" ht="27.75" customHeight="1" thickBot="1">
      <c r="A32" s="66" t="s">
        <v>8</v>
      </c>
      <c r="B32" s="179" t="s">
        <v>26</v>
      </c>
      <c r="C32" s="179"/>
      <c r="D32" s="179"/>
      <c r="E32" s="180" t="s">
        <v>27</v>
      </c>
      <c r="F32" s="181"/>
      <c r="G32" s="146" t="s">
        <v>28</v>
      </c>
      <c r="H32" s="67"/>
      <c r="I32" s="61"/>
      <c r="J32" s="152" t="s">
        <v>17</v>
      </c>
      <c r="K32" s="182" t="s">
        <v>18</v>
      </c>
      <c r="L32" s="1"/>
      <c r="M32" s="1"/>
    </row>
    <row r="33" spans="1:15" ht="15" customHeight="1">
      <c r="A33" s="68"/>
      <c r="B33" s="184"/>
      <c r="C33" s="185"/>
      <c r="D33" s="186"/>
      <c r="E33" s="187"/>
      <c r="F33" s="188"/>
      <c r="G33" s="69"/>
      <c r="H33" s="60"/>
      <c r="I33" s="61"/>
      <c r="J33" s="70" t="str">
        <f>IF(G33="15h a 24h","0,08",IF(G33="25h a 49h","0,12",IF(G33="50h a 74h","0,25",IF(G33="75h a 99h","0,50",IF(G33="100h o més","0,75","0,00")))))</f>
        <v>0,00</v>
      </c>
      <c r="K33" s="183"/>
      <c r="L33" s="1"/>
    </row>
    <row r="34" spans="1:15" ht="15" customHeight="1">
      <c r="A34" s="68"/>
      <c r="B34" s="189"/>
      <c r="C34" s="187"/>
      <c r="D34" s="188"/>
      <c r="E34" s="189"/>
      <c r="F34" s="188"/>
      <c r="G34" s="69"/>
      <c r="H34" s="60"/>
      <c r="I34" s="61"/>
      <c r="J34" s="70" t="str">
        <f t="shared" ref="J34:J45" si="1">IF(G34="15h a 24h","0,08",IF(G34="25h a 49h","0,12",IF(G34="50h a 74h","0,25",IF(G34="75h a 99h","0,50",IF(G34="100h o més","0,75","0,00")))))</f>
        <v>0,00</v>
      </c>
      <c r="K34" s="71"/>
      <c r="L34" s="72"/>
      <c r="M34" s="6" t="s">
        <v>46</v>
      </c>
    </row>
    <row r="35" spans="1:15" ht="15" customHeight="1">
      <c r="A35" s="68"/>
      <c r="B35" s="167"/>
      <c r="C35" s="167"/>
      <c r="D35" s="167"/>
      <c r="E35" s="189"/>
      <c r="F35" s="188"/>
      <c r="G35" s="69"/>
      <c r="H35" s="60"/>
      <c r="I35" s="61"/>
      <c r="J35" s="70" t="str">
        <f t="shared" si="1"/>
        <v>0,00</v>
      </c>
      <c r="K35" s="71"/>
      <c r="L35" s="1"/>
      <c r="M35" s="6" t="s">
        <v>47</v>
      </c>
    </row>
    <row r="36" spans="1:15" ht="15" customHeight="1">
      <c r="A36" s="68"/>
      <c r="B36" s="167"/>
      <c r="C36" s="167"/>
      <c r="D36" s="167"/>
      <c r="E36" s="189"/>
      <c r="F36" s="188"/>
      <c r="G36" s="69"/>
      <c r="H36" s="60"/>
      <c r="I36" s="61"/>
      <c r="J36" s="70" t="str">
        <f t="shared" si="1"/>
        <v>0,00</v>
      </c>
      <c r="K36" s="71"/>
      <c r="L36" s="1"/>
      <c r="M36" s="6" t="s">
        <v>48</v>
      </c>
    </row>
    <row r="37" spans="1:15" ht="15" customHeight="1">
      <c r="A37" s="68"/>
      <c r="B37" s="167"/>
      <c r="C37" s="167"/>
      <c r="D37" s="167"/>
      <c r="E37" s="189"/>
      <c r="F37" s="188"/>
      <c r="G37" s="69"/>
      <c r="H37" s="60"/>
      <c r="I37" s="61"/>
      <c r="J37" s="70" t="str">
        <f t="shared" si="1"/>
        <v>0,00</v>
      </c>
      <c r="K37" s="71"/>
      <c r="L37" s="1"/>
      <c r="M37" s="6" t="s">
        <v>49</v>
      </c>
    </row>
    <row r="38" spans="1:15" ht="15" customHeight="1">
      <c r="A38" s="68"/>
      <c r="B38" s="167"/>
      <c r="C38" s="167"/>
      <c r="D38" s="167"/>
      <c r="E38" s="189"/>
      <c r="F38" s="188"/>
      <c r="G38" s="69"/>
      <c r="H38" s="60"/>
      <c r="I38" s="61"/>
      <c r="J38" s="70" t="str">
        <f t="shared" si="1"/>
        <v>0,00</v>
      </c>
      <c r="K38" s="71"/>
      <c r="L38" s="1"/>
      <c r="M38" s="6" t="s">
        <v>50</v>
      </c>
    </row>
    <row r="39" spans="1:15" ht="15" customHeight="1">
      <c r="A39" s="68"/>
      <c r="B39" s="167"/>
      <c r="C39" s="167"/>
      <c r="D39" s="167"/>
      <c r="E39" s="189"/>
      <c r="F39" s="188"/>
      <c r="G39" s="69"/>
      <c r="H39" s="60"/>
      <c r="I39" s="61"/>
      <c r="J39" s="70" t="str">
        <f t="shared" si="1"/>
        <v>0,00</v>
      </c>
      <c r="K39" s="71"/>
      <c r="L39" s="1"/>
    </row>
    <row r="40" spans="1:15" ht="15" customHeight="1">
      <c r="A40" s="68"/>
      <c r="B40" s="167"/>
      <c r="C40" s="167"/>
      <c r="D40" s="167"/>
      <c r="E40" s="189"/>
      <c r="F40" s="188"/>
      <c r="G40" s="69"/>
      <c r="H40" s="60"/>
      <c r="I40" s="61"/>
      <c r="J40" s="70" t="str">
        <f t="shared" si="1"/>
        <v>0,00</v>
      </c>
      <c r="K40" s="71"/>
    </row>
    <row r="41" spans="1:15" ht="15" customHeight="1">
      <c r="A41" s="68"/>
      <c r="B41" s="167"/>
      <c r="C41" s="167"/>
      <c r="D41" s="167"/>
      <c r="E41" s="189"/>
      <c r="F41" s="188"/>
      <c r="G41" s="69"/>
      <c r="H41" s="60"/>
      <c r="I41" s="61"/>
      <c r="J41" s="70" t="str">
        <f t="shared" si="1"/>
        <v>0,00</v>
      </c>
      <c r="K41" s="71"/>
    </row>
    <row r="42" spans="1:15" ht="15" customHeight="1">
      <c r="A42" s="68"/>
      <c r="B42" s="167"/>
      <c r="C42" s="167"/>
      <c r="D42" s="167"/>
      <c r="E42" s="189"/>
      <c r="F42" s="188"/>
      <c r="G42" s="69"/>
      <c r="H42" s="60"/>
      <c r="I42" s="61"/>
      <c r="J42" s="70" t="str">
        <f t="shared" si="1"/>
        <v>0,00</v>
      </c>
      <c r="K42" s="71"/>
    </row>
    <row r="43" spans="1:15" ht="15" customHeight="1">
      <c r="A43" s="68"/>
      <c r="B43" s="167"/>
      <c r="C43" s="167"/>
      <c r="D43" s="167"/>
      <c r="E43" s="189"/>
      <c r="F43" s="188"/>
      <c r="G43" s="69"/>
      <c r="H43" s="60"/>
      <c r="I43" s="61"/>
      <c r="J43" s="70" t="str">
        <f t="shared" si="1"/>
        <v>0,00</v>
      </c>
      <c r="K43" s="71"/>
      <c r="L43" s="26"/>
    </row>
    <row r="44" spans="1:15" ht="15" customHeight="1">
      <c r="A44" s="68"/>
      <c r="B44" s="167"/>
      <c r="C44" s="167"/>
      <c r="D44" s="167"/>
      <c r="E44" s="189"/>
      <c r="F44" s="188"/>
      <c r="G44" s="69"/>
      <c r="H44" s="60"/>
      <c r="I44" s="61"/>
      <c r="J44" s="70" t="str">
        <f t="shared" si="1"/>
        <v>0,00</v>
      </c>
      <c r="K44" s="71"/>
    </row>
    <row r="45" spans="1:15" ht="15" customHeight="1" thickBot="1">
      <c r="A45" s="68"/>
      <c r="B45" s="167"/>
      <c r="C45" s="167"/>
      <c r="D45" s="167"/>
      <c r="E45" s="189"/>
      <c r="F45" s="188"/>
      <c r="G45" s="69"/>
      <c r="H45" s="60"/>
      <c r="I45" s="61"/>
      <c r="J45" s="70" t="str">
        <f t="shared" si="1"/>
        <v>0,00</v>
      </c>
      <c r="K45" s="71"/>
    </row>
    <row r="46" spans="1:15" ht="15" customHeight="1" thickBot="1">
      <c r="B46" s="64"/>
      <c r="C46" s="50"/>
      <c r="D46" s="50"/>
      <c r="E46" s="50"/>
      <c r="F46" s="50"/>
      <c r="G46" s="190" t="s">
        <v>29</v>
      </c>
      <c r="H46" s="190"/>
      <c r="I46" s="190"/>
      <c r="J46" s="47">
        <f>IF((J33+J34+J35+J36+J37+J38+J39+J40+J41+J42+J43+J44+J45)&gt;1.5,"1,50",(J33+J34+J35+J36+J37+J38+J39+J40+J41+J42+J43+J44+J45))</f>
        <v>0</v>
      </c>
      <c r="K46" s="65"/>
    </row>
    <row r="47" spans="1:15" ht="15" customHeight="1" thickBot="1">
      <c r="B47" s="64"/>
      <c r="C47" s="50"/>
      <c r="D47" s="50"/>
      <c r="E47" s="50"/>
      <c r="F47" s="50"/>
      <c r="G47" s="191" t="s">
        <v>30</v>
      </c>
      <c r="H47" s="191"/>
      <c r="I47" s="191"/>
      <c r="J47" s="73">
        <f>IF((J46)&gt;1.5,"1,50",(J46))</f>
        <v>0</v>
      </c>
      <c r="K47" s="74"/>
    </row>
    <row r="48" spans="1:15" ht="24" customHeight="1" thickBot="1">
      <c r="A48" s="128"/>
      <c r="B48" s="194" t="s">
        <v>67</v>
      </c>
      <c r="C48" s="195"/>
      <c r="D48" s="195"/>
      <c r="E48" s="195"/>
      <c r="F48" s="195"/>
      <c r="G48" s="195"/>
      <c r="H48" s="195"/>
      <c r="I48" s="195"/>
      <c r="J48" s="195"/>
      <c r="K48" s="196"/>
      <c r="M48" s="1"/>
      <c r="N48" s="6"/>
      <c r="O48" s="1" t="s">
        <v>25</v>
      </c>
    </row>
    <row r="49" spans="1:14" ht="17.25" customHeight="1" thickBot="1">
      <c r="A49" s="128"/>
      <c r="B49" s="129"/>
      <c r="C49" s="130"/>
      <c r="D49" s="130"/>
      <c r="E49" s="130"/>
      <c r="F49" s="131"/>
      <c r="G49" s="132"/>
      <c r="H49" s="133"/>
      <c r="I49" s="133"/>
      <c r="J49" s="134"/>
      <c r="K49" s="135"/>
      <c r="M49" s="6" t="s">
        <v>66</v>
      </c>
      <c r="N49" s="6"/>
    </row>
    <row r="50" spans="1:14" ht="21.75" customHeight="1" thickBot="1">
      <c r="A50" s="149" t="s">
        <v>8</v>
      </c>
      <c r="B50" s="197" t="s">
        <v>58</v>
      </c>
      <c r="C50" s="198"/>
      <c r="D50" s="198"/>
      <c r="E50" s="199"/>
      <c r="F50" s="131"/>
      <c r="G50" s="132"/>
      <c r="H50" s="133"/>
      <c r="I50" s="133"/>
      <c r="J50" s="134"/>
      <c r="K50" s="135"/>
      <c r="M50" s="6" t="s">
        <v>65</v>
      </c>
      <c r="N50" s="6"/>
    </row>
    <row r="51" spans="1:14" ht="18.75" customHeight="1" thickBot="1">
      <c r="A51" s="151"/>
      <c r="B51" s="200"/>
      <c r="C51" s="201"/>
      <c r="D51" s="201"/>
      <c r="E51" s="202"/>
      <c r="F51" s="131"/>
      <c r="G51" s="132"/>
      <c r="H51" s="133"/>
      <c r="I51" s="133"/>
      <c r="J51" s="136" t="str">
        <f>IF(B51="Màster oficial universitari","0,75",IF(B51="Graduat","0,50",IF(B51="Doctorat oficial universitari","1,00","0,00")))</f>
        <v>0,00</v>
      </c>
      <c r="K51" s="135"/>
      <c r="M51" s="6" t="s">
        <v>33</v>
      </c>
      <c r="N51" s="6"/>
    </row>
    <row r="52" spans="1:14" ht="18.75" customHeight="1" thickBot="1">
      <c r="A52" s="151"/>
      <c r="B52" s="200"/>
      <c r="C52" s="201"/>
      <c r="D52" s="201"/>
      <c r="E52" s="202"/>
      <c r="F52" s="131"/>
      <c r="G52" s="132"/>
      <c r="H52" s="133"/>
      <c r="I52" s="133"/>
      <c r="J52" s="136" t="str">
        <f t="shared" ref="J52:J55" si="2">IF(B52="Màster oficial universitari","0,75",IF(B52="Graduat","0,50",IF(B52="Doctorat oficial universitari","1,00","0,00")))</f>
        <v>0,00</v>
      </c>
      <c r="K52" s="135"/>
      <c r="M52" s="1"/>
      <c r="N52" s="6"/>
    </row>
    <row r="53" spans="1:14" ht="18.75" customHeight="1" thickBot="1">
      <c r="A53" s="151"/>
      <c r="B53" s="200"/>
      <c r="C53" s="201"/>
      <c r="D53" s="201"/>
      <c r="E53" s="202"/>
      <c r="F53" s="131"/>
      <c r="G53" s="132"/>
      <c r="H53" s="133"/>
      <c r="I53" s="133"/>
      <c r="J53" s="136" t="str">
        <f t="shared" si="2"/>
        <v>0,00</v>
      </c>
      <c r="K53" s="135"/>
      <c r="M53" s="1"/>
      <c r="N53" s="6"/>
    </row>
    <row r="54" spans="1:14" ht="18.75" customHeight="1" thickBot="1">
      <c r="A54" s="151"/>
      <c r="B54" s="200"/>
      <c r="C54" s="201"/>
      <c r="D54" s="201"/>
      <c r="E54" s="202"/>
      <c r="F54" s="131"/>
      <c r="G54" s="132"/>
      <c r="H54" s="133"/>
      <c r="I54" s="133"/>
      <c r="J54" s="136" t="str">
        <f t="shared" si="2"/>
        <v>0,00</v>
      </c>
      <c r="K54" s="135"/>
      <c r="M54" s="1"/>
      <c r="N54" s="6"/>
    </row>
    <row r="55" spans="1:14" ht="17.25" customHeight="1" thickBot="1">
      <c r="A55" s="150"/>
      <c r="B55" s="200"/>
      <c r="C55" s="201"/>
      <c r="D55" s="201"/>
      <c r="E55" s="202"/>
      <c r="F55" s="137"/>
      <c r="G55" s="137"/>
      <c r="H55" s="137"/>
      <c r="I55" s="138"/>
      <c r="J55" s="136" t="str">
        <f t="shared" si="2"/>
        <v>0,00</v>
      </c>
      <c r="K55" s="139"/>
      <c r="M55" s="1"/>
      <c r="N55" s="6"/>
    </row>
    <row r="56" spans="1:14" ht="17.25" customHeight="1" thickBot="1">
      <c r="A56" s="128"/>
      <c r="B56" s="140"/>
      <c r="C56" s="130"/>
      <c r="D56" s="130"/>
      <c r="E56" s="130"/>
      <c r="F56" s="141"/>
      <c r="G56" s="203" t="s">
        <v>59</v>
      </c>
      <c r="H56" s="204"/>
      <c r="I56" s="204"/>
      <c r="J56" s="136">
        <f>IF((J51+J52+J53+J54+J55)&gt;2,"2,00",(J55+J52+J54+J53+J51))</f>
        <v>0</v>
      </c>
      <c r="K56" s="142"/>
      <c r="M56" s="1"/>
      <c r="N56" s="6"/>
    </row>
    <row r="57" spans="1:14" ht="15" customHeight="1">
      <c r="B57" s="64"/>
      <c r="C57" s="50"/>
      <c r="D57" s="50"/>
      <c r="E57" s="50"/>
      <c r="F57" s="50"/>
      <c r="G57" s="75"/>
      <c r="H57" s="75"/>
      <c r="I57" s="75"/>
      <c r="J57" s="76"/>
      <c r="K57" s="153"/>
      <c r="M57" s="6" t="s">
        <v>31</v>
      </c>
    </row>
    <row r="58" spans="1:14" ht="15" hidden="1" customHeight="1">
      <c r="B58" s="192" t="s">
        <v>32</v>
      </c>
      <c r="C58" s="193"/>
      <c r="D58" s="50"/>
      <c r="E58" s="50"/>
      <c r="F58" s="50"/>
      <c r="G58" s="75"/>
      <c r="H58" s="75"/>
      <c r="I58" s="75"/>
      <c r="J58" s="76"/>
      <c r="K58" s="74"/>
      <c r="M58" s="6" t="s">
        <v>33</v>
      </c>
    </row>
    <row r="59" spans="1:14" ht="15" hidden="1" customHeight="1">
      <c r="A59" s="28"/>
      <c r="B59" s="189" t="s">
        <v>34</v>
      </c>
      <c r="C59" s="188"/>
      <c r="D59" s="189" t="s">
        <v>35</v>
      </c>
      <c r="E59" s="188"/>
      <c r="F59" s="34"/>
      <c r="G59" s="1"/>
      <c r="H59" s="75"/>
      <c r="I59" s="75"/>
      <c r="J59" s="70" t="s">
        <v>17</v>
      </c>
      <c r="K59" s="77" t="s">
        <v>18</v>
      </c>
    </row>
    <row r="60" spans="1:14" ht="15" hidden="1" customHeight="1">
      <c r="A60" s="28"/>
      <c r="B60" s="189"/>
      <c r="C60" s="188"/>
      <c r="D60" s="189"/>
      <c r="E60" s="188"/>
      <c r="F60" s="34"/>
      <c r="G60" s="1"/>
      <c r="H60" s="75"/>
      <c r="I60" s="75"/>
      <c r="J60" s="78" t="str">
        <f>IF(B60="Master oficial","1,00",IF(B60="Graduat","0,75","0,00"))</f>
        <v>0,00</v>
      </c>
      <c r="K60" s="79"/>
    </row>
    <row r="61" spans="1:14" ht="12.75" hidden="1" customHeight="1">
      <c r="A61" s="28"/>
      <c r="B61" s="189"/>
      <c r="C61" s="188"/>
      <c r="D61" s="189"/>
      <c r="E61" s="188"/>
      <c r="F61" s="34"/>
      <c r="G61" s="1"/>
      <c r="H61" s="75"/>
      <c r="I61" s="75"/>
      <c r="J61" s="78" t="str">
        <f t="shared" ref="J61:J62" si="3">IF(B61="Master oficial","1,00",IF(B61="Graduat","0,75","0,00"))</f>
        <v>0,00</v>
      </c>
      <c r="K61" s="79"/>
      <c r="M61" s="80"/>
    </row>
    <row r="62" spans="1:14" ht="12.75" hidden="1" customHeight="1">
      <c r="A62" s="28"/>
      <c r="B62" s="189"/>
      <c r="C62" s="188"/>
      <c r="D62" s="189"/>
      <c r="E62" s="188"/>
      <c r="F62" s="34"/>
      <c r="G62" s="1"/>
      <c r="H62" s="75"/>
      <c r="I62" s="75"/>
      <c r="J62" s="78" t="str">
        <f t="shared" si="3"/>
        <v>0,00</v>
      </c>
      <c r="K62" s="79"/>
      <c r="M62" s="80"/>
    </row>
    <row r="63" spans="1:14" ht="13.5" hidden="1" customHeight="1" thickBot="1">
      <c r="B63" s="64"/>
      <c r="C63" s="50"/>
      <c r="D63" s="50"/>
      <c r="E63" s="50"/>
      <c r="F63" s="50"/>
      <c r="G63" s="160" t="s">
        <v>36</v>
      </c>
      <c r="H63" s="161"/>
      <c r="I63" s="162"/>
      <c r="J63" s="81">
        <f>IF((J60+J61+J62)&gt;2,"2,00",(J60+J61+J62))</f>
        <v>0</v>
      </c>
      <c r="K63" s="79"/>
      <c r="M63" s="80"/>
    </row>
    <row r="64" spans="1:14" ht="13.5" thickBot="1">
      <c r="B64" s="192" t="s">
        <v>68</v>
      </c>
      <c r="C64" s="193"/>
      <c r="D64" s="82"/>
      <c r="E64" s="83"/>
      <c r="F64" s="50"/>
      <c r="G64" s="84"/>
      <c r="H64" s="85"/>
      <c r="I64" s="61"/>
      <c r="J64" s="86"/>
      <c r="K64" s="63"/>
      <c r="M64" s="80"/>
    </row>
    <row r="65" spans="1:17" ht="31.5" customHeight="1" thickBot="1">
      <c r="A65" s="19" t="s">
        <v>8</v>
      </c>
      <c r="B65" s="205" t="s">
        <v>37</v>
      </c>
      <c r="C65" s="181"/>
      <c r="D65" s="87"/>
      <c r="E65" s="87"/>
      <c r="F65" s="87"/>
      <c r="G65" s="88"/>
      <c r="H65" s="89"/>
      <c r="I65" s="90"/>
      <c r="J65" s="91" t="s">
        <v>17</v>
      </c>
      <c r="K65" s="92" t="s">
        <v>18</v>
      </c>
      <c r="L65" s="93"/>
      <c r="M65" s="80" t="s">
        <v>51</v>
      </c>
      <c r="N65" s="94"/>
    </row>
    <row r="66" spans="1:17" ht="15" customHeight="1" thickBot="1">
      <c r="A66" s="28"/>
      <c r="B66" s="189"/>
      <c r="C66" s="188"/>
      <c r="D66" s="50"/>
      <c r="E66" s="50"/>
      <c r="F66" s="50"/>
      <c r="G66" s="160" t="s">
        <v>38</v>
      </c>
      <c r="H66" s="161"/>
      <c r="I66" s="162"/>
      <c r="J66" s="95" t="str">
        <f>IF(B66="Nivell Oral/A2","0,30",IF(B66="Nivell Elemental/B1","0,50",IF(B66="Nivell Mitjà/C1","1,00",IF(B66="Nivell Superior/C2","1,25","0,00"))))</f>
        <v>0,00</v>
      </c>
      <c r="K66" s="92"/>
      <c r="L66" s="93"/>
      <c r="M66" s="80" t="s">
        <v>52</v>
      </c>
      <c r="N66" s="94"/>
    </row>
    <row r="67" spans="1:17" ht="15" customHeight="1">
      <c r="A67" s="96"/>
      <c r="B67" s="97"/>
      <c r="C67" s="98"/>
      <c r="D67" s="50"/>
      <c r="E67" s="50"/>
      <c r="F67" s="50"/>
      <c r="G67" s="75"/>
      <c r="H67" s="75"/>
      <c r="I67" s="75"/>
      <c r="J67" s="76"/>
      <c r="K67" s="99"/>
      <c r="L67" s="93"/>
      <c r="M67" s="80" t="s">
        <v>53</v>
      </c>
      <c r="N67" s="94"/>
    </row>
    <row r="68" spans="1:17" ht="15" customHeight="1" thickBot="1">
      <c r="A68" s="2"/>
      <c r="B68" s="206" t="s">
        <v>70</v>
      </c>
      <c r="C68" s="206"/>
      <c r="D68" s="82"/>
      <c r="E68" s="83"/>
      <c r="F68" s="50"/>
      <c r="G68" s="84"/>
      <c r="H68" s="85"/>
      <c r="I68" s="61"/>
      <c r="J68" s="220" t="s">
        <v>17</v>
      </c>
      <c r="K68" s="218" t="s">
        <v>18</v>
      </c>
      <c r="M68" s="80" t="s">
        <v>54</v>
      </c>
      <c r="N68" s="94"/>
    </row>
    <row r="69" spans="1:17" s="50" customFormat="1" ht="15" customHeight="1" thickBot="1">
      <c r="A69" s="66" t="s">
        <v>8</v>
      </c>
      <c r="B69" s="222" t="s">
        <v>69</v>
      </c>
      <c r="C69" s="222"/>
      <c r="D69" s="100"/>
      <c r="E69" s="100"/>
      <c r="F69" s="100"/>
      <c r="G69" s="100"/>
      <c r="H69" s="100"/>
      <c r="I69" s="100"/>
      <c r="J69" s="221"/>
      <c r="K69" s="219"/>
      <c r="L69" s="101"/>
      <c r="N69" s="101" t="s">
        <v>39</v>
      </c>
      <c r="O69" s="101"/>
      <c r="P69" s="101"/>
      <c r="Q69" s="101"/>
    </row>
    <row r="70" spans="1:17" s="50" customFormat="1" ht="21.75" customHeight="1">
      <c r="A70" s="102"/>
      <c r="B70" s="34"/>
      <c r="C70" s="34"/>
      <c r="D70" s="100"/>
      <c r="E70" s="100"/>
      <c r="F70" s="100"/>
      <c r="G70" s="100"/>
      <c r="H70" s="100"/>
      <c r="I70" s="100"/>
      <c r="J70" s="70" t="str">
        <f>IF(C70="A1","0,10",IF(C70="A2","0,20",IF(C70="B1","0,30",IF(C70="B2","0,40",IF(C70="C1","0,65",IF(C70="C2","0,75","0,00"))))))</f>
        <v>0,00</v>
      </c>
      <c r="K70" s="71"/>
      <c r="L70" s="1"/>
      <c r="M70" s="6"/>
      <c r="N70" s="101" t="s">
        <v>55</v>
      </c>
      <c r="O70" s="101"/>
      <c r="P70" s="101"/>
      <c r="Q70" s="101"/>
    </row>
    <row r="71" spans="1:17" s="50" customFormat="1" ht="21.75" customHeight="1">
      <c r="A71" s="102"/>
      <c r="B71" s="34"/>
      <c r="C71" s="34"/>
      <c r="D71" s="100"/>
      <c r="E71" s="100"/>
      <c r="F71" s="100"/>
      <c r="G71" s="100"/>
      <c r="H71" s="100"/>
      <c r="I71" s="100"/>
      <c r="J71" s="70" t="str">
        <f t="shared" ref="J71:J72" si="4">IF(C71="A1","0,10",IF(C71="A2","0,20",IF(C71="B1","0,30",IF(C71="B2","0,40",IF(C71="C1","0,65",IF(C71="C2","0,75","0,00"))))))</f>
        <v>0,00</v>
      </c>
      <c r="K71" s="71"/>
      <c r="L71" s="1"/>
      <c r="M71" s="6"/>
      <c r="N71" s="101" t="s">
        <v>56</v>
      </c>
      <c r="O71" s="101"/>
      <c r="P71" s="101"/>
      <c r="Q71" s="101"/>
    </row>
    <row r="72" spans="1:17" s="50" customFormat="1" ht="21.75" customHeight="1" thickBot="1">
      <c r="A72" s="102"/>
      <c r="B72" s="34"/>
      <c r="C72" s="34"/>
      <c r="D72" s="100"/>
      <c r="E72" s="100"/>
      <c r="F72" s="100"/>
      <c r="G72" s="100"/>
      <c r="H72" s="100"/>
      <c r="I72" s="100"/>
      <c r="J72" s="70" t="str">
        <f t="shared" si="4"/>
        <v>0,00</v>
      </c>
      <c r="K72" s="71"/>
      <c r="L72" s="1"/>
      <c r="M72" s="6"/>
      <c r="N72" s="101" t="s">
        <v>57</v>
      </c>
      <c r="O72" s="101"/>
      <c r="P72" s="101"/>
      <c r="Q72" s="101"/>
    </row>
    <row r="73" spans="1:17" s="50" customFormat="1" ht="17.25" customHeight="1" thickBot="1">
      <c r="A73" s="1"/>
      <c r="B73" s="1"/>
      <c r="C73" s="1"/>
      <c r="D73" s="100"/>
      <c r="E73" s="100"/>
      <c r="F73" s="100"/>
      <c r="G73" s="190" t="s">
        <v>40</v>
      </c>
      <c r="H73" s="190"/>
      <c r="I73" s="190"/>
      <c r="J73" s="47">
        <f>IF((J70+J71+J72)&gt;1.25,1.25,J70+J71+J72)</f>
        <v>0</v>
      </c>
      <c r="K73" s="103"/>
      <c r="L73" s="104"/>
      <c r="M73" s="101"/>
      <c r="N73" s="101" t="s">
        <v>71</v>
      </c>
      <c r="O73" s="101"/>
      <c r="P73" s="101"/>
      <c r="Q73" s="101"/>
    </row>
    <row r="74" spans="1:17" ht="13.5" thickBot="1">
      <c r="A74" s="50"/>
      <c r="B74" s="100"/>
      <c r="C74" s="100"/>
      <c r="D74" s="100"/>
      <c r="E74" s="100"/>
      <c r="F74" s="100"/>
      <c r="G74" s="75"/>
      <c r="H74" s="75"/>
      <c r="I74" s="75"/>
      <c r="J74" s="76"/>
      <c r="K74" s="105"/>
      <c r="M74" s="106"/>
      <c r="N74" s="1" t="s">
        <v>72</v>
      </c>
    </row>
    <row r="75" spans="1:17" ht="13.5" customHeight="1" thickBot="1">
      <c r="A75" s="101"/>
      <c r="F75" s="207" t="s">
        <v>41</v>
      </c>
      <c r="G75" s="208"/>
      <c r="H75" s="208"/>
      <c r="I75" s="209"/>
      <c r="J75" s="210">
        <f>J29+J56+J47+J66+J73</f>
        <v>0</v>
      </c>
      <c r="K75" s="211"/>
      <c r="M75" s="80"/>
    </row>
    <row r="76" spans="1:17">
      <c r="A76" s="101"/>
      <c r="B76" s="100"/>
      <c r="C76" s="100"/>
      <c r="D76" s="100"/>
      <c r="E76" s="100"/>
      <c r="F76" s="100"/>
      <c r="G76" s="100"/>
      <c r="H76" s="100"/>
      <c r="I76" s="100"/>
      <c r="J76" s="100"/>
      <c r="K76" s="107"/>
      <c r="L76" s="108"/>
      <c r="M76" s="80"/>
    </row>
    <row r="77" spans="1:17" ht="3" customHeight="1">
      <c r="A77" s="101"/>
      <c r="B77" s="100"/>
      <c r="C77" s="100"/>
      <c r="D77" s="100"/>
      <c r="E77" s="100"/>
      <c r="F77" s="100"/>
      <c r="G77" s="100"/>
      <c r="H77" s="100"/>
      <c r="I77" s="100"/>
      <c r="J77" s="100"/>
      <c r="K77" s="107"/>
      <c r="M77" s="109"/>
    </row>
    <row r="78" spans="1:17" ht="12.75" customHeight="1" thickBot="1">
      <c r="A78" s="101"/>
      <c r="B78" s="100"/>
      <c r="C78" s="100"/>
      <c r="D78" s="100"/>
      <c r="E78" s="100"/>
      <c r="F78" s="100"/>
      <c r="G78" s="100"/>
      <c r="H78" s="100"/>
      <c r="I78" s="100"/>
      <c r="J78" s="100"/>
      <c r="K78" s="107"/>
      <c r="M78" s="80"/>
    </row>
    <row r="79" spans="1:17" ht="18" customHeight="1" thickBot="1">
      <c r="B79" s="8" t="s">
        <v>42</v>
      </c>
      <c r="C79" s="110"/>
      <c r="D79" s="110"/>
      <c r="E79" s="110"/>
      <c r="F79" s="111"/>
      <c r="G79" s="112"/>
      <c r="H79" s="113"/>
      <c r="I79" s="113"/>
      <c r="J79" s="114"/>
      <c r="K79" s="115"/>
    </row>
    <row r="80" spans="1:17" ht="6.75" customHeight="1">
      <c r="B80" s="212" t="s">
        <v>43</v>
      </c>
      <c r="C80" s="213"/>
      <c r="D80" s="213"/>
      <c r="E80" s="213"/>
      <c r="F80" s="213"/>
      <c r="G80" s="213"/>
      <c r="H80" s="213"/>
      <c r="I80" s="213"/>
      <c r="J80" s="213"/>
      <c r="K80" s="214"/>
    </row>
    <row r="81" spans="2:16" ht="18" customHeight="1">
      <c r="B81" s="215"/>
      <c r="C81" s="216"/>
      <c r="D81" s="216"/>
      <c r="E81" s="216"/>
      <c r="F81" s="216"/>
      <c r="G81" s="216"/>
      <c r="H81" s="216"/>
      <c r="I81" s="216"/>
      <c r="J81" s="216"/>
      <c r="K81" s="217"/>
    </row>
    <row r="82" spans="2:16">
      <c r="B82" s="215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2:16">
      <c r="B83" s="215"/>
      <c r="C83" s="216"/>
      <c r="D83" s="216"/>
      <c r="E83" s="216"/>
      <c r="F83" s="216"/>
      <c r="G83" s="216"/>
      <c r="H83" s="216"/>
      <c r="I83" s="216"/>
      <c r="J83" s="216"/>
      <c r="K83" s="217"/>
    </row>
    <row r="84" spans="2:16">
      <c r="B84" s="116" t="s">
        <v>44</v>
      </c>
      <c r="C84" s="117"/>
      <c r="D84" s="118" t="s">
        <v>45</v>
      </c>
      <c r="E84" s="118"/>
      <c r="F84" s="119"/>
      <c r="G84" s="120"/>
      <c r="H84" s="120"/>
      <c r="I84" s="120"/>
      <c r="J84" s="120"/>
      <c r="K84" s="121"/>
      <c r="L84" s="104"/>
      <c r="M84" s="104"/>
      <c r="N84" s="101"/>
      <c r="O84" s="101"/>
      <c r="P84" s="101"/>
    </row>
    <row r="85" spans="2:16">
      <c r="B85" s="116"/>
      <c r="C85" s="50"/>
      <c r="D85" s="50"/>
      <c r="E85" s="50"/>
      <c r="F85" s="122"/>
      <c r="G85" s="123"/>
      <c r="H85" s="123"/>
      <c r="I85" s="123"/>
      <c r="J85" s="123"/>
      <c r="K85" s="124"/>
      <c r="L85" s="104"/>
      <c r="M85" s="104"/>
      <c r="N85" s="101"/>
      <c r="O85" s="101"/>
      <c r="P85" s="101"/>
    </row>
    <row r="86" spans="2:16">
      <c r="B86" s="64"/>
      <c r="C86" s="50"/>
      <c r="D86" s="50"/>
      <c r="E86" s="50"/>
      <c r="F86" s="122"/>
      <c r="G86" s="123"/>
      <c r="H86" s="123"/>
      <c r="I86" s="123"/>
      <c r="J86" s="123"/>
      <c r="K86" s="124"/>
      <c r="L86" s="104"/>
      <c r="M86" s="104"/>
      <c r="N86" s="101"/>
      <c r="O86" s="101"/>
      <c r="P86" s="101"/>
    </row>
    <row r="87" spans="2:16" ht="13.5" thickBot="1">
      <c r="B87" s="112"/>
      <c r="C87" s="56"/>
      <c r="D87" s="56"/>
      <c r="E87" s="56"/>
      <c r="F87" s="125"/>
      <c r="G87" s="126"/>
      <c r="H87" s="126"/>
      <c r="I87" s="126"/>
      <c r="J87" s="126"/>
      <c r="K87" s="127"/>
      <c r="L87" s="104"/>
      <c r="M87" s="104"/>
      <c r="N87" s="101"/>
      <c r="O87" s="101"/>
      <c r="P87" s="101"/>
    </row>
    <row r="88" spans="2:16">
      <c r="B88" s="50"/>
      <c r="C88" s="50"/>
      <c r="D88" s="50"/>
      <c r="E88" s="50"/>
      <c r="F88" s="50"/>
      <c r="G88" s="50"/>
      <c r="H88" s="60"/>
      <c r="I88" s="61"/>
      <c r="J88" s="62"/>
      <c r="K88" s="62"/>
      <c r="L88" s="104"/>
      <c r="M88" s="104"/>
      <c r="N88" s="101"/>
      <c r="O88" s="101"/>
      <c r="P88" s="101"/>
    </row>
    <row r="89" spans="2:16">
      <c r="B89" s="50"/>
      <c r="C89" s="50"/>
      <c r="D89" s="50"/>
      <c r="E89" s="50"/>
      <c r="F89" s="50"/>
      <c r="G89" s="50"/>
      <c r="H89" s="60"/>
      <c r="I89" s="61"/>
      <c r="J89" s="62"/>
      <c r="K89" s="62"/>
      <c r="L89" s="104"/>
      <c r="M89" s="104"/>
      <c r="N89" s="101"/>
      <c r="O89" s="101"/>
      <c r="P89" s="101"/>
    </row>
    <row r="90" spans="2:16">
      <c r="B90" s="50"/>
      <c r="C90" s="50"/>
      <c r="D90" s="50"/>
      <c r="E90" s="50"/>
      <c r="F90" s="50"/>
      <c r="G90" s="50"/>
      <c r="H90" s="60"/>
      <c r="I90" s="61"/>
      <c r="J90" s="62"/>
      <c r="K90" s="62"/>
      <c r="L90" s="104"/>
      <c r="M90" s="104"/>
      <c r="N90" s="101"/>
      <c r="O90" s="101"/>
      <c r="P90" s="101"/>
    </row>
    <row r="91" spans="2:16">
      <c r="B91" s="50"/>
      <c r="C91" s="50"/>
      <c r="D91" s="50"/>
      <c r="E91" s="50"/>
      <c r="F91" s="50"/>
      <c r="G91" s="50"/>
      <c r="H91" s="60"/>
      <c r="I91" s="61"/>
      <c r="J91" s="62"/>
      <c r="K91" s="62"/>
      <c r="L91" s="104"/>
      <c r="M91" s="104"/>
      <c r="N91" s="101"/>
      <c r="O91" s="101"/>
      <c r="P91" s="101"/>
    </row>
    <row r="92" spans="2:16">
      <c r="B92" s="50"/>
      <c r="C92" s="50"/>
      <c r="D92" s="50"/>
      <c r="E92" s="50"/>
      <c r="F92" s="50"/>
      <c r="G92" s="50"/>
      <c r="H92" s="60"/>
      <c r="I92" s="61"/>
      <c r="J92" s="62"/>
      <c r="K92" s="62"/>
      <c r="L92" s="104"/>
      <c r="M92" s="104"/>
      <c r="N92" s="101"/>
      <c r="O92" s="101"/>
      <c r="P92" s="101"/>
    </row>
    <row r="93" spans="2:16">
      <c r="B93" s="50"/>
      <c r="C93" s="50"/>
      <c r="D93" s="50"/>
      <c r="E93" s="50"/>
      <c r="F93" s="50"/>
      <c r="G93" s="50"/>
      <c r="H93" s="60"/>
      <c r="I93" s="61"/>
      <c r="J93" s="62"/>
      <c r="K93" s="62"/>
      <c r="L93" s="104"/>
      <c r="M93" s="104"/>
      <c r="N93" s="101"/>
      <c r="O93" s="101"/>
      <c r="P93" s="101"/>
    </row>
    <row r="94" spans="2:16">
      <c r="B94" s="50"/>
      <c r="C94" s="50"/>
      <c r="D94" s="50"/>
      <c r="E94" s="50"/>
      <c r="F94" s="50"/>
      <c r="G94" s="50"/>
      <c r="H94" s="60"/>
      <c r="I94" s="61"/>
      <c r="J94" s="62"/>
      <c r="K94" s="62"/>
      <c r="L94" s="104"/>
      <c r="M94" s="104"/>
      <c r="N94" s="101"/>
      <c r="O94" s="101"/>
      <c r="P94" s="101"/>
    </row>
    <row r="95" spans="2:16">
      <c r="B95" s="50"/>
      <c r="C95" s="50"/>
      <c r="D95" s="50"/>
      <c r="E95" s="50"/>
      <c r="F95" s="50"/>
      <c r="G95" s="50"/>
      <c r="H95" s="60"/>
      <c r="I95" s="61"/>
      <c r="J95" s="62"/>
      <c r="K95" s="62"/>
      <c r="L95" s="104"/>
      <c r="M95" s="104"/>
      <c r="N95" s="101"/>
      <c r="O95" s="101"/>
      <c r="P95" s="101"/>
    </row>
    <row r="96" spans="2:16">
      <c r="B96" s="50"/>
      <c r="C96" s="50"/>
      <c r="D96" s="50"/>
      <c r="E96" s="50"/>
      <c r="F96" s="50"/>
      <c r="G96" s="50"/>
      <c r="H96" s="60"/>
      <c r="I96" s="61"/>
      <c r="J96" s="62"/>
      <c r="K96" s="62"/>
      <c r="L96" s="104"/>
      <c r="M96" s="104"/>
      <c r="N96" s="101"/>
      <c r="O96" s="101"/>
      <c r="P96" s="101"/>
    </row>
    <row r="97" spans="2:16">
      <c r="B97" s="50"/>
      <c r="C97" s="50"/>
      <c r="D97" s="50"/>
      <c r="E97" s="50"/>
      <c r="F97" s="50"/>
      <c r="G97" s="50"/>
      <c r="H97" s="60"/>
      <c r="I97" s="61"/>
      <c r="J97" s="62"/>
      <c r="K97" s="62"/>
      <c r="L97" s="104"/>
      <c r="M97" s="104"/>
      <c r="N97" s="101"/>
      <c r="O97" s="101"/>
      <c r="P97" s="101"/>
    </row>
    <row r="98" spans="2:16">
      <c r="B98" s="50"/>
      <c r="C98" s="50"/>
      <c r="D98" s="50"/>
      <c r="E98" s="50"/>
      <c r="F98" s="50"/>
      <c r="G98" s="50"/>
      <c r="H98" s="60"/>
      <c r="I98" s="61"/>
      <c r="J98" s="62"/>
      <c r="K98" s="62"/>
      <c r="L98" s="104"/>
      <c r="M98" s="104"/>
      <c r="N98" s="101"/>
      <c r="O98" s="101"/>
      <c r="P98" s="101"/>
    </row>
    <row r="99" spans="2:16">
      <c r="B99" s="50"/>
      <c r="C99" s="50"/>
      <c r="D99" s="50"/>
      <c r="E99" s="50"/>
      <c r="F99" s="50"/>
      <c r="G99" s="50"/>
      <c r="H99" s="60"/>
      <c r="I99" s="61"/>
      <c r="J99" s="62"/>
      <c r="K99" s="62"/>
      <c r="L99" s="104"/>
      <c r="M99" s="104"/>
      <c r="N99" s="101"/>
      <c r="O99" s="101"/>
      <c r="P99" s="101"/>
    </row>
    <row r="100" spans="2:16">
      <c r="B100" s="50"/>
      <c r="C100" s="50"/>
      <c r="D100" s="50"/>
      <c r="E100" s="50"/>
      <c r="F100" s="50"/>
      <c r="G100" s="50"/>
      <c r="H100" s="60"/>
      <c r="I100" s="61"/>
      <c r="J100" s="62"/>
      <c r="K100" s="62"/>
      <c r="L100" s="104"/>
      <c r="M100" s="104"/>
      <c r="N100" s="101"/>
      <c r="O100" s="101"/>
      <c r="P100" s="101"/>
    </row>
    <row r="101" spans="2:16">
      <c r="B101" s="50"/>
      <c r="C101" s="50"/>
      <c r="D101" s="50"/>
      <c r="E101" s="50"/>
      <c r="F101" s="50"/>
      <c r="G101" s="50"/>
      <c r="H101" s="60"/>
      <c r="I101" s="61"/>
      <c r="J101" s="62"/>
      <c r="K101" s="62"/>
    </row>
    <row r="102" spans="2:16">
      <c r="B102" s="50"/>
      <c r="C102" s="50"/>
      <c r="D102" s="50"/>
      <c r="E102" s="50"/>
      <c r="F102" s="50"/>
      <c r="G102" s="50"/>
      <c r="H102" s="60"/>
      <c r="I102" s="61"/>
      <c r="J102" s="62"/>
      <c r="K102" s="62"/>
    </row>
    <row r="103" spans="2:16">
      <c r="B103" s="50"/>
      <c r="C103" s="50"/>
      <c r="D103" s="50"/>
      <c r="E103" s="50"/>
      <c r="F103" s="50"/>
      <c r="G103" s="50"/>
      <c r="H103" s="60"/>
      <c r="I103" s="61"/>
      <c r="J103" s="62"/>
      <c r="K103" s="62"/>
    </row>
  </sheetData>
  <sheetProtection password="CDFC" sheet="1" objects="1" scenarios="1" insertRows="0" selectLockedCells="1"/>
  <dataConsolidate/>
  <mergeCells count="72">
    <mergeCell ref="G73:I73"/>
    <mergeCell ref="F75:I75"/>
    <mergeCell ref="J75:K75"/>
    <mergeCell ref="B80:K83"/>
    <mergeCell ref="K68:K69"/>
    <mergeCell ref="J68:J69"/>
    <mergeCell ref="B69:C69"/>
    <mergeCell ref="B65:C65"/>
    <mergeCell ref="B66:C66"/>
    <mergeCell ref="G66:I66"/>
    <mergeCell ref="B68:C68"/>
    <mergeCell ref="B61:C61"/>
    <mergeCell ref="D61:E61"/>
    <mergeCell ref="B62:C62"/>
    <mergeCell ref="D62:E62"/>
    <mergeCell ref="G63:I63"/>
    <mergeCell ref="B64:C64"/>
    <mergeCell ref="G47:I47"/>
    <mergeCell ref="B58:C58"/>
    <mergeCell ref="B59:C59"/>
    <mergeCell ref="D59:E59"/>
    <mergeCell ref="B60:C60"/>
    <mergeCell ref="D60:E60"/>
    <mergeCell ref="B48:K48"/>
    <mergeCell ref="B50:E50"/>
    <mergeCell ref="B51:E51"/>
    <mergeCell ref="B55:E55"/>
    <mergeCell ref="G56:I56"/>
    <mergeCell ref="B52:E52"/>
    <mergeCell ref="B53:E53"/>
    <mergeCell ref="B54:E54"/>
    <mergeCell ref="G46:I46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C29:I29"/>
    <mergeCell ref="B31:K31"/>
    <mergeCell ref="B32:D32"/>
    <mergeCell ref="E32:F32"/>
    <mergeCell ref="K32:K33"/>
    <mergeCell ref="B33:D33"/>
    <mergeCell ref="E33:F33"/>
    <mergeCell ref="B10:K10"/>
    <mergeCell ref="A24:G24"/>
    <mergeCell ref="G25:I25"/>
    <mergeCell ref="G26:I26"/>
    <mergeCell ref="C2:F2"/>
    <mergeCell ref="H2:I2"/>
    <mergeCell ref="D5:E5"/>
    <mergeCell ref="D6:E6"/>
    <mergeCell ref="B9:K9"/>
  </mergeCells>
  <dataValidations count="7">
    <dataValidation type="list" allowBlank="1" showInputMessage="1" showErrorMessage="1" sqref="B66:C66">
      <formula1>$M$64:$M$68</formula1>
    </dataValidation>
    <dataValidation type="list" allowBlank="1" showInputMessage="1" showErrorMessage="1" sqref="B67:C67">
      <formula1>$M$65:$M$73</formula1>
    </dataValidation>
    <dataValidation showInputMessage="1" showErrorMessage="1" sqref="B59:C59 G59:G62"/>
    <dataValidation type="list" showInputMessage="1" showErrorMessage="1" sqref="B60:C62">
      <formula1>$M$46:$M$58</formula1>
    </dataValidation>
    <dataValidation type="list" showInputMessage="1" showErrorMessage="1" sqref="G33:G45">
      <formula1>$M$33:$M$38</formula1>
    </dataValidation>
    <dataValidation type="list" allowBlank="1" showInputMessage="1" showErrorMessage="1" sqref="B51:E55">
      <formula1>$M$48:$M$51</formula1>
    </dataValidation>
    <dataValidation type="list" showInputMessage="1" showErrorMessage="1" sqref="C70:C72">
      <formula1>$N$68:$N$74</formula1>
    </dataValidation>
  </dataValidations>
  <printOptions horizontalCentered="1"/>
  <pageMargins left="0.15748031496062992" right="0.15748031496062992" top="0.98425196850393704" bottom="0.39370078740157483" header="0.43307086614173229" footer="0.15748031496062992"/>
  <pageSetup paperSize="9" orientation="portrait" r:id="rId1"/>
  <headerFooter alignWithMargins="0">
    <oddHeader>&amp;L&amp;G&amp;"Calibri,Negrita"&amp;12Ajuntament d'Alzira&amp;R&amp;"Calibri,Negrita"&amp;11
AUTOBAREMACIÓ DE MÈRITS</oddHeader>
  </headerFooter>
  <rowBreaks count="1" manualBreakCount="1">
    <brk id="30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AUTOBAREMACIÓ</vt:lpstr>
      <vt:lpstr>AUTOBAREMACIÓ!Área_de_impresión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Iborra Daries</dc:creator>
  <cp:lastModifiedBy>Eduardo Iborra Daries</cp:lastModifiedBy>
  <dcterms:created xsi:type="dcterms:W3CDTF">2022-01-14T08:39:37Z</dcterms:created>
  <dcterms:modified xsi:type="dcterms:W3CDTF">2022-03-08T08:26:50Z</dcterms:modified>
</cp:coreProperties>
</file>