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90" windowWidth="11595" windowHeight="411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Hoja1!$M$43:$M$80</definedName>
    <definedName name="_xlnm.Print_Area" localSheetId="0">Hoja1!$A$1:$K$94</definedName>
  </definedNames>
  <calcPr calcId="125725"/>
</workbook>
</file>

<file path=xl/calcChain.xml><?xml version="1.0" encoding="utf-8"?>
<calcChain xmlns="http://schemas.openxmlformats.org/spreadsheetml/2006/main">
  <c r="J79" i="1"/>
  <c r="J66"/>
  <c r="J67"/>
  <c r="J68"/>
  <c r="J69"/>
  <c r="J70"/>
  <c r="J71"/>
  <c r="J72"/>
  <c r="J73"/>
  <c r="J74"/>
  <c r="J75"/>
  <c r="J76"/>
  <c r="J77"/>
  <c r="J65"/>
  <c r="J53"/>
  <c r="J54"/>
  <c r="J55"/>
  <c r="J56"/>
  <c r="J57"/>
  <c r="J58"/>
  <c r="J59"/>
  <c r="J60"/>
  <c r="J44"/>
  <c r="J34"/>
  <c r="J35"/>
  <c r="J33"/>
  <c r="J25"/>
  <c r="J46"/>
  <c r="J37" l="1"/>
  <c r="J61"/>
  <c r="J78"/>
  <c r="H12" l="1"/>
  <c r="H13"/>
  <c r="H14"/>
  <c r="H15"/>
  <c r="H16"/>
  <c r="H17"/>
  <c r="H18"/>
  <c r="H19"/>
  <c r="H20"/>
  <c r="H21"/>
  <c r="H22"/>
  <c r="H23"/>
  <c r="J48" l="1"/>
  <c r="H24"/>
  <c r="I24" s="1"/>
  <c r="J24" l="1"/>
  <c r="J82" s="1"/>
</calcChain>
</file>

<file path=xl/sharedStrings.xml><?xml version="1.0" encoding="utf-8"?>
<sst xmlns="http://schemas.openxmlformats.org/spreadsheetml/2006/main" count="85" uniqueCount="70">
  <si>
    <t>DNI</t>
  </si>
  <si>
    <t xml:space="preserve"> </t>
  </si>
  <si>
    <t>Trib</t>
  </si>
  <si>
    <t>DOCNº.</t>
  </si>
  <si>
    <t xml:space="preserve">TOTAL </t>
  </si>
  <si>
    <t>% jornada (1)</t>
  </si>
  <si>
    <t>Francés</t>
  </si>
  <si>
    <t>sum</t>
  </si>
  <si>
    <t>CONVOCATÒRIA:</t>
  </si>
  <si>
    <t>EXPT. Nº.</t>
  </si>
  <si>
    <t>1. DADES DEL/DE LA SOL·LICITANT</t>
  </si>
  <si>
    <t>PRIMER COGNOM</t>
  </si>
  <si>
    <t>SEGON COGNOM</t>
  </si>
  <si>
    <t>NOM</t>
  </si>
  <si>
    <t>2. MÈRITS A VALORAR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</si>
  <si>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</si>
  <si>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>TREBALLS A L'AJUNTAMENT D'ALZIRA</t>
  </si>
  <si>
    <t>INICI (dd-mm-aa)</t>
  </si>
  <si>
    <t>FI (dd-mm-aa)</t>
  </si>
  <si>
    <t>dies</t>
  </si>
  <si>
    <t>Mesos</t>
  </si>
  <si>
    <t>Pts</t>
  </si>
  <si>
    <t>TOTAL A. PÚBLICA (màx. 5p.)</t>
  </si>
  <si>
    <t>CERTIFICAT</t>
  </si>
  <si>
    <t>NIVELL VALENCIÀ (s'avaluarà el superior)</t>
  </si>
  <si>
    <t>Adicional als nivells anteriors (sense superar 1p.)</t>
  </si>
  <si>
    <r>
      <rPr>
        <b/>
        <sz val="10"/>
        <rFont val="Calibri"/>
        <family val="2"/>
      </rPr>
      <t>TOTAL CONEIXEM.VALENCIÀ</t>
    </r>
    <r>
      <rPr>
        <b/>
        <sz val="9"/>
        <rFont val="Calibri"/>
        <family val="2"/>
      </rPr>
      <t xml:space="preserve"> (màxim 1p.)</t>
    </r>
  </si>
  <si>
    <t>TÍTOL IDIOMA</t>
  </si>
  <si>
    <t>NIVELL</t>
  </si>
  <si>
    <t>DENOMINACIÓ DEL CURS</t>
  </si>
  <si>
    <t>ENTITAT CONVOCANT</t>
  </si>
  <si>
    <t>HORES</t>
  </si>
  <si>
    <t>TOTAL FORMACIÓ</t>
  </si>
  <si>
    <t>3. DECLARACIÓ, LLOC, DATA I SIGNATURA</t>
  </si>
  <si>
    <t>Data</t>
  </si>
  <si>
    <t>Signatura</t>
  </si>
  <si>
    <t>11.2.3 CONEIXEMENTS VALENCIÀ  (màx. 1 p.)</t>
  </si>
  <si>
    <t>La persona davall firmant DECLARA baix la seua expressa responsabilitat que són certes quantes dades figuren al present imprès d'autobaremació, i es compromet a acreditar documentalment tots els mèrits autobaremats que figuren a aquest model.</t>
  </si>
  <si>
    <t>Llicenciatura o Grau</t>
  </si>
  <si>
    <t>Alemà</t>
  </si>
  <si>
    <t>Italià</t>
  </si>
  <si>
    <t>B1 o homologat</t>
  </si>
  <si>
    <t>B2 o homologat</t>
  </si>
  <si>
    <t>Fins 20 hores</t>
  </si>
  <si>
    <t>De 21 a 40 hores</t>
  </si>
  <si>
    <t>Més de 40 hores</t>
  </si>
  <si>
    <t>Llenguatge Administratiu</t>
  </si>
  <si>
    <t>TOTAL IDIOMES</t>
  </si>
  <si>
    <t>Anglés</t>
  </si>
  <si>
    <t xml:space="preserve">11.2.3 d) CONEIXEMENTS DE VALENCIÀ </t>
  </si>
  <si>
    <t>11.2.3 a), b) i c) CONEIXEMENTS DE VALENCIÀ</t>
  </si>
  <si>
    <t>11.2.4 CONEIXEMENTS ALTRES IDIOMES (anglés, francés, alemà, italià) (màx. 1,00 punts)</t>
  </si>
  <si>
    <t>Màster universitari</t>
  </si>
  <si>
    <t>11.2.2 TITULACIÓ ACADÈMICA  (màx. 2,00 p.)</t>
  </si>
  <si>
    <t xml:space="preserve">ALTRA TITULACIÓ ACAD. SUPERIOR DIFERENT DE L'UTILITZADA PER A L'ACCÉS </t>
  </si>
  <si>
    <t>TOTAL TITULACIÓ (màx. 2,00 p.)</t>
  </si>
  <si>
    <t>A1 o homologat</t>
  </si>
  <si>
    <t>A2 o homologat</t>
  </si>
  <si>
    <t>TOTAL CONCURS 10 punts</t>
  </si>
  <si>
    <t>C8/20.- TÈCNIC/A ADMINISTRACIO GENERAL (PROMOC.INTERNA)</t>
  </si>
  <si>
    <t>6709/2020</t>
  </si>
  <si>
    <t>11.2.1. ANTIGUETAT I EXPERIÈNCIA PROFESSIONAL (màx. 5,00 punts)</t>
  </si>
  <si>
    <t>Experiència de treball a l'AJUNTAMENT D'ALZIRA (0,025 p. per mes). Màx. 5 punts.</t>
  </si>
  <si>
    <t>Doctorat</t>
  </si>
  <si>
    <t>Diplomatura</t>
  </si>
  <si>
    <t>Nivell Mitjà (C1)</t>
  </si>
  <si>
    <t>Nivell Superior (C2)</t>
  </si>
  <si>
    <t>Altres</t>
  </si>
  <si>
    <t>11.2.5. CURSOS FORMACIÓ (màx. 1,5 p.)</t>
  </si>
  <si>
    <t>Cada hora com ponent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</si>
</sst>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3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i/>
      <sz val="8"/>
      <name val="Calibri"/>
      <family val="2"/>
    </font>
    <font>
      <sz val="10"/>
      <color rgb="FFFF000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8"/>
      <color rgb="FFFF0000"/>
      <name val="Calibri"/>
      <family val="2"/>
    </font>
    <font>
      <b/>
      <sz val="9"/>
      <name val="Calibri"/>
      <family val="2"/>
    </font>
    <font>
      <sz val="8"/>
      <color theme="0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</font>
    <font>
      <vertAlign val="superscript"/>
      <sz val="12"/>
      <name val="Calibri"/>
      <family val="2"/>
    </font>
    <font>
      <vertAlign val="superscript"/>
      <sz val="14"/>
      <name val="Calibri"/>
      <family val="2"/>
    </font>
    <font>
      <sz val="11"/>
      <color theme="0"/>
      <name val="Arial"/>
      <family val="2"/>
    </font>
    <font>
      <sz val="10"/>
      <color rgb="FFFF0066"/>
      <name val="Calibri"/>
      <family val="2"/>
    </font>
    <font>
      <sz val="10"/>
      <color theme="1"/>
      <name val="Calibri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5" fillId="2" borderId="1" xfId="0" applyFont="1" applyFill="1" applyBorder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2" fontId="4" fillId="0" borderId="6" xfId="0" applyNumberFormat="1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1" fontId="3" fillId="0" borderId="12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left" vertical="center"/>
    </xf>
    <xf numFmtId="1" fontId="6" fillId="0" borderId="0" xfId="0" applyNumberFormat="1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14" fontId="3" fillId="0" borderId="6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1" fillId="0" borderId="0" xfId="0" applyNumberFormat="1" applyFont="1" applyBorder="1" applyAlignment="1" applyProtection="1">
      <alignment horizontal="right" vertical="center"/>
    </xf>
    <xf numFmtId="2" fontId="3" fillId="0" borderId="6" xfId="3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</xf>
    <xf numFmtId="2" fontId="11" fillId="0" borderId="12" xfId="0" applyNumberFormat="1" applyFont="1" applyBorder="1" applyAlignment="1" applyProtection="1">
      <alignment horizontal="right" vertical="center"/>
    </xf>
    <xf numFmtId="2" fontId="11" fillId="0" borderId="13" xfId="0" applyNumberFormat="1" applyFont="1" applyBorder="1" applyAlignment="1" applyProtection="1">
      <alignment vertical="center"/>
    </xf>
    <xf numFmtId="2" fontId="4" fillId="2" borderId="7" xfId="0" applyNumberFormat="1" applyFont="1" applyFill="1" applyBorder="1" applyAlignment="1" applyProtection="1">
      <alignment vertical="center"/>
    </xf>
    <xf numFmtId="1" fontId="4" fillId="0" borderId="15" xfId="0" applyNumberFormat="1" applyFont="1" applyBorder="1" applyAlignment="1" applyProtection="1">
      <alignment horizontal="center" vertical="center"/>
    </xf>
    <xf numFmtId="1" fontId="4" fillId="0" borderId="16" xfId="0" applyNumberFormat="1" applyFont="1" applyBorder="1" applyAlignment="1" applyProtection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</xf>
    <xf numFmtId="1" fontId="4" fillId="2" borderId="6" xfId="0" applyNumberFormat="1" applyFont="1" applyFill="1" applyBorder="1" applyAlignment="1" applyProtection="1">
      <alignment vertical="center"/>
    </xf>
    <xf numFmtId="2" fontId="4" fillId="0" borderId="18" xfId="0" applyNumberFormat="1" applyFont="1" applyBorder="1" applyAlignment="1" applyProtection="1">
      <alignment horizontal="right" vertical="center"/>
    </xf>
    <xf numFmtId="2" fontId="4" fillId="0" borderId="0" xfId="0" applyNumberFormat="1" applyFont="1" applyBorder="1" applyAlignment="1" applyProtection="1">
      <alignment horizontal="right" vertical="center"/>
    </xf>
    <xf numFmtId="2" fontId="4" fillId="0" borderId="19" xfId="0" applyNumberFormat="1" applyFont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vertical="center"/>
    </xf>
    <xf numFmtId="0" fontId="5" fillId="2" borderId="21" xfId="0" applyFont="1" applyFill="1" applyBorder="1" applyAlignment="1" applyProtection="1">
      <alignment vertical="center"/>
    </xf>
    <xf numFmtId="2" fontId="11" fillId="2" borderId="1" xfId="0" applyNumberFormat="1" applyFont="1" applyFill="1" applyBorder="1" applyAlignment="1" applyProtection="1">
      <alignment vertical="center"/>
    </xf>
    <xf numFmtId="2" fontId="4" fillId="2" borderId="24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2" fontId="11" fillId="0" borderId="24" xfId="0" applyNumberFormat="1" applyFont="1" applyFill="1" applyBorder="1" applyAlignment="1" applyProtection="1">
      <alignment vertical="center"/>
    </xf>
    <xf numFmtId="1" fontId="4" fillId="0" borderId="27" xfId="0" applyNumberFormat="1" applyFont="1" applyBorder="1" applyAlignment="1" applyProtection="1">
      <alignment vertical="center"/>
    </xf>
    <xf numFmtId="2" fontId="4" fillId="2" borderId="28" xfId="0" applyNumberFormat="1" applyFont="1" applyFill="1" applyBorder="1" applyAlignment="1" applyProtection="1">
      <alignment horizontal="center" vertical="center"/>
    </xf>
    <xf numFmtId="2" fontId="4" fillId="2" borderId="28" xfId="0" applyNumberFormat="1" applyFont="1" applyFill="1" applyBorder="1" applyAlignment="1" applyProtection="1">
      <alignment horizontal="right" vertical="center"/>
    </xf>
    <xf numFmtId="2" fontId="4" fillId="2" borderId="29" xfId="0" applyNumberFormat="1" applyFont="1" applyFill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2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2" fontId="11" fillId="0" borderId="0" xfId="0" applyNumberFormat="1" applyFont="1" applyFill="1" applyBorder="1" applyAlignment="1" applyProtection="1">
      <alignment horizontal="right" vertical="center"/>
    </xf>
    <xf numFmtId="2" fontId="11" fillId="0" borderId="23" xfId="0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2" fontId="3" fillId="0" borderId="28" xfId="3" applyNumberFormat="1" applyFont="1" applyBorder="1" applyAlignment="1" applyProtection="1">
      <alignment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right" vertical="center"/>
    </xf>
    <xf numFmtId="2" fontId="11" fillId="0" borderId="32" xfId="0" applyNumberFormat="1" applyFont="1" applyFill="1" applyBorder="1" applyAlignment="1" applyProtection="1">
      <alignment horizontal="center" vertical="center"/>
    </xf>
    <xf numFmtId="2" fontId="18" fillId="2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 wrapText="1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2" fontId="11" fillId="8" borderId="1" xfId="0" applyNumberFormat="1" applyFont="1" applyFill="1" applyBorder="1" applyAlignment="1" applyProtection="1">
      <alignment horizontal="right" vertical="center"/>
    </xf>
    <xf numFmtId="2" fontId="4" fillId="2" borderId="1" xfId="0" applyNumberFormat="1" applyFont="1" applyFill="1" applyBorder="1" applyAlignment="1" applyProtection="1">
      <alignment vertical="center"/>
    </xf>
    <xf numFmtId="2" fontId="24" fillId="9" borderId="28" xfId="0" applyNumberFormat="1" applyFont="1" applyFill="1" applyBorder="1" applyAlignment="1" applyProtection="1">
      <alignment horizontal="right" vertical="center"/>
    </xf>
    <xf numFmtId="2" fontId="22" fillId="2" borderId="7" xfId="0" applyNumberFormat="1" applyFont="1" applyFill="1" applyBorder="1" applyAlignment="1" applyProtection="1">
      <alignment vertical="center"/>
    </xf>
    <xf numFmtId="164" fontId="3" fillId="0" borderId="16" xfId="0" applyNumberFormat="1" applyFont="1" applyBorder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2" fontId="26" fillId="0" borderId="24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2" fontId="11" fillId="0" borderId="24" xfId="0" applyNumberFormat="1" applyFont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2" fontId="18" fillId="0" borderId="24" xfId="0" applyNumberFormat="1" applyFont="1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vertical="center" wrapText="1"/>
    </xf>
    <xf numFmtId="1" fontId="3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</xf>
    <xf numFmtId="0" fontId="14" fillId="6" borderId="28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  <protection locked="0"/>
    </xf>
    <xf numFmtId="0" fontId="6" fillId="6" borderId="39" xfId="0" applyFont="1" applyFill="1" applyBorder="1" applyAlignment="1" applyProtection="1">
      <alignment horizontal="center" vertical="center"/>
    </xf>
    <xf numFmtId="0" fontId="9" fillId="8" borderId="28" xfId="0" applyFont="1" applyFill="1" applyBorder="1" applyAlignment="1" applyProtection="1">
      <alignment horizontal="center" vertical="center"/>
    </xf>
    <xf numFmtId="0" fontId="9" fillId="8" borderId="29" xfId="0" applyFont="1" applyFill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/>
    </xf>
    <xf numFmtId="1" fontId="6" fillId="0" borderId="42" xfId="0" applyNumberFormat="1" applyFont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right" vertical="center"/>
    </xf>
    <xf numFmtId="0" fontId="9" fillId="2" borderId="34" xfId="0" applyFont="1" applyFill="1" applyBorder="1" applyAlignment="1" applyProtection="1">
      <alignment vertical="center"/>
    </xf>
    <xf numFmtId="0" fontId="8" fillId="6" borderId="43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4" fillId="0" borderId="43" xfId="0" applyFont="1" applyFill="1" applyBorder="1" applyAlignment="1" applyProtection="1">
      <alignment horizontal="center" vertical="center"/>
    </xf>
    <xf numFmtId="2" fontId="25" fillId="8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Alignment="1" applyProtection="1">
      <alignment horizontal="justify" vertical="center"/>
    </xf>
    <xf numFmtId="0" fontId="30" fillId="0" borderId="0" xfId="0" applyFont="1" applyAlignment="1" applyProtection="1">
      <alignment vertical="center"/>
    </xf>
    <xf numFmtId="2" fontId="30" fillId="0" borderId="0" xfId="0" applyNumberFormat="1" applyFont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31" fillId="0" borderId="17" xfId="0" applyFont="1" applyBorder="1" applyAlignment="1" applyProtection="1">
      <alignment vertical="center"/>
      <protection locked="0"/>
    </xf>
    <xf numFmtId="0" fontId="31" fillId="0" borderId="27" xfId="0" applyFont="1" applyBorder="1" applyAlignment="1" applyProtection="1">
      <alignment vertical="center"/>
      <protection locked="0"/>
    </xf>
    <xf numFmtId="0" fontId="3" fillId="0" borderId="6" xfId="0" applyNumberFormat="1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vertical="center"/>
      <protection locked="0"/>
    </xf>
    <xf numFmtId="2" fontId="24" fillId="0" borderId="27" xfId="0" applyNumberFormat="1" applyFont="1" applyFill="1" applyBorder="1" applyAlignment="1" applyProtection="1">
      <alignment horizontal="right" vertical="center"/>
    </xf>
    <xf numFmtId="2" fontId="24" fillId="0" borderId="15" xfId="0" applyNumberFormat="1" applyFont="1" applyFill="1" applyBorder="1" applyAlignment="1" applyProtection="1">
      <alignment horizontal="right" vertical="center"/>
    </xf>
    <xf numFmtId="2" fontId="4" fillId="2" borderId="35" xfId="0" applyNumberFormat="1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left" vertical="center"/>
    </xf>
    <xf numFmtId="0" fontId="20" fillId="5" borderId="0" xfId="0" applyFont="1" applyFill="1" applyAlignment="1" applyProtection="1">
      <alignment vertical="center"/>
    </xf>
    <xf numFmtId="0" fontId="19" fillId="5" borderId="0" xfId="0" applyFont="1" applyFill="1" applyAlignment="1" applyProtection="1">
      <alignment vertical="center"/>
    </xf>
    <xf numFmtId="2" fontId="11" fillId="5" borderId="36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vertical="center"/>
    </xf>
    <xf numFmtId="2" fontId="26" fillId="0" borderId="0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2" fontId="18" fillId="0" borderId="0" xfId="0" applyNumberFormat="1" applyFont="1" applyFill="1" applyBorder="1" applyAlignment="1" applyProtection="1">
      <alignment vertical="center"/>
    </xf>
    <xf numFmtId="2" fontId="25" fillId="5" borderId="6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justify" vertical="center"/>
    </xf>
    <xf numFmtId="0" fontId="3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11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4" xfId="0" applyFont="1" applyBorder="1" applyAlignment="1" applyProtection="1">
      <alignment horizontal="justify" vertical="center" wrapText="1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23" fillId="7" borderId="27" xfId="0" applyFont="1" applyFill="1" applyBorder="1" applyAlignment="1" applyProtection="1">
      <alignment horizontal="center" vertical="center"/>
    </xf>
    <xf numFmtId="0" fontId="23" fillId="7" borderId="33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6" borderId="28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8" borderId="43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14" fillId="6" borderId="17" xfId="0" applyFont="1" applyFill="1" applyBorder="1" applyAlignment="1" applyProtection="1">
      <alignment horizontal="center" vertical="center"/>
    </xf>
    <xf numFmtId="0" fontId="14" fillId="6" borderId="39" xfId="0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0" fillId="0" borderId="33" xfId="0" applyBorder="1" applyProtection="1"/>
    <xf numFmtId="0" fontId="0" fillId="0" borderId="34" xfId="0" applyBorder="1" applyProtection="1"/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7" fillId="11" borderId="20" xfId="0" applyFont="1" applyFill="1" applyBorder="1" applyAlignment="1" applyProtection="1">
      <alignment horizontal="center" vertical="center" wrapText="1"/>
    </xf>
    <xf numFmtId="0" fontId="10" fillId="11" borderId="21" xfId="0" applyFont="1" applyFill="1" applyBorder="1" applyAlignment="1" applyProtection="1">
      <alignment horizontal="center" vertical="center" wrapText="1"/>
    </xf>
    <xf numFmtId="0" fontId="10" fillId="11" borderId="22" xfId="0" applyFont="1" applyFill="1" applyBorder="1" applyAlignment="1" applyProtection="1">
      <alignment horizontal="center" vertical="center" wrapText="1"/>
    </xf>
    <xf numFmtId="0" fontId="5" fillId="8" borderId="27" xfId="0" applyFont="1" applyFill="1" applyBorder="1" applyAlignment="1" applyProtection="1">
      <alignment horizontal="center" vertical="center"/>
    </xf>
    <xf numFmtId="0" fontId="5" fillId="8" borderId="33" xfId="0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5" fillId="8" borderId="27" xfId="0" applyFont="1" applyFill="1" applyBorder="1" applyAlignment="1" applyProtection="1">
      <alignment horizontal="left" vertical="center"/>
    </xf>
    <xf numFmtId="0" fontId="5" fillId="8" borderId="33" xfId="0" applyFont="1" applyFill="1" applyBorder="1" applyAlignment="1" applyProtection="1">
      <alignment horizontal="left" vertical="center"/>
    </xf>
    <xf numFmtId="0" fontId="27" fillId="6" borderId="27" xfId="0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 applyProtection="1">
      <alignment horizontal="center" vertical="center"/>
    </xf>
    <xf numFmtId="0" fontId="27" fillId="6" borderId="34" xfId="0" applyFont="1" applyFill="1" applyBorder="1" applyAlignment="1" applyProtection="1">
      <alignment horizontal="center" vertical="center"/>
    </xf>
    <xf numFmtId="0" fontId="5" fillId="8" borderId="35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2" fontId="15" fillId="13" borderId="20" xfId="0" applyNumberFormat="1" applyFont="1" applyFill="1" applyBorder="1" applyAlignment="1" applyProtection="1">
      <alignment horizontal="center" vertical="center"/>
    </xf>
    <xf numFmtId="0" fontId="15" fillId="13" borderId="22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vertical="center"/>
      <protection locked="0"/>
    </xf>
    <xf numFmtId="0" fontId="17" fillId="12" borderId="20" xfId="0" applyFont="1" applyFill="1" applyBorder="1" applyAlignment="1" applyProtection="1">
      <alignment horizontal="center" vertical="center"/>
    </xf>
    <xf numFmtId="0" fontId="17" fillId="12" borderId="21" xfId="0" applyFont="1" applyFill="1" applyBorder="1" applyAlignment="1" applyProtection="1">
      <alignment horizontal="center" vertical="center"/>
    </xf>
    <xf numFmtId="0" fontId="17" fillId="12" borderId="22" xfId="0" applyFont="1" applyFill="1" applyBorder="1" applyAlignment="1" applyProtection="1">
      <alignment horizontal="center" vertical="center"/>
    </xf>
    <xf numFmtId="0" fontId="23" fillId="7" borderId="27" xfId="0" applyFont="1" applyFill="1" applyBorder="1" applyAlignment="1" applyProtection="1">
      <alignment horizontal="left" vertical="center"/>
    </xf>
    <xf numFmtId="0" fontId="23" fillId="7" borderId="33" xfId="0" applyFont="1" applyFill="1" applyBorder="1" applyAlignment="1" applyProtection="1">
      <alignment horizontal="left" vertical="center"/>
    </xf>
    <xf numFmtId="0" fontId="23" fillId="8" borderId="27" xfId="0" applyFont="1" applyFill="1" applyBorder="1" applyAlignment="1" applyProtection="1">
      <alignment horizontal="left" vertical="center"/>
    </xf>
    <xf numFmtId="0" fontId="23" fillId="8" borderId="33" xfId="0" applyFont="1" applyFill="1" applyBorder="1" applyAlignment="1" applyProtection="1">
      <alignment horizontal="left" vertical="center"/>
    </xf>
    <xf numFmtId="0" fontId="16" fillId="0" borderId="6" xfId="0" applyFont="1" applyBorder="1" applyAlignment="1" applyProtection="1">
      <alignment vertical="center"/>
      <protection locked="0"/>
    </xf>
    <xf numFmtId="0" fontId="6" fillId="10" borderId="33" xfId="0" applyFont="1" applyFill="1" applyBorder="1" applyAlignment="1" applyProtection="1">
      <alignment horizontal="center" vertical="center"/>
    </xf>
    <xf numFmtId="0" fontId="6" fillId="10" borderId="3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1" fontId="20" fillId="9" borderId="27" xfId="0" applyNumberFormat="1" applyFont="1" applyFill="1" applyBorder="1" applyAlignment="1" applyProtection="1">
      <alignment horizontal="center" vertical="center"/>
    </xf>
    <xf numFmtId="1" fontId="20" fillId="9" borderId="34" xfId="0" applyNumberFormat="1" applyFont="1" applyFill="1" applyBorder="1" applyAlignment="1" applyProtection="1">
      <alignment horizontal="center" vertical="center"/>
    </xf>
    <xf numFmtId="0" fontId="5" fillId="8" borderId="7" xfId="0" applyFont="1" applyFill="1" applyBorder="1" applyAlignment="1" applyProtection="1">
      <alignment horizontal="left" vertical="center"/>
    </xf>
    <xf numFmtId="0" fontId="5" fillId="8" borderId="40" xfId="0" applyFont="1" applyFill="1" applyBorder="1" applyAlignment="1" applyProtection="1">
      <alignment horizontal="left" vertical="center"/>
    </xf>
    <xf numFmtId="0" fontId="34" fillId="0" borderId="0" xfId="0" applyFont="1" applyAlignment="1" applyProtection="1">
      <alignment vertical="center"/>
    </xf>
  </cellXfs>
  <cellStyles count="4">
    <cellStyle name="Euro" xfId="1"/>
    <cellStyle name="Normal" xfId="0" builtinId="0"/>
    <cellStyle name="Normal 3" xfId="2"/>
    <cellStyle name="Porcentual" xfId="3" builtinId="5"/>
  </cellStyles>
  <dxfs count="0"/>
  <tableStyles count="0" defaultTableStyle="TableStyleMedium9" defaultPivotStyle="PivotStyleLight16"/>
  <colors>
    <mruColors>
      <color rgb="FFFF00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Q110"/>
  <sheetViews>
    <sheetView showGridLines="0" tabSelected="1" workbookViewId="0">
      <selection activeCell="A12" sqref="A12"/>
    </sheetView>
  </sheetViews>
  <sheetFormatPr baseColWidth="10" defaultRowHeight="12.75"/>
  <cols>
    <col min="1" max="1" width="3.7109375" style="69" customWidth="1"/>
    <col min="2" max="2" width="23.85546875" style="4" customWidth="1"/>
    <col min="3" max="3" width="26.7109375" style="4" customWidth="1"/>
    <col min="4" max="4" width="14.28515625" style="4" customWidth="1"/>
    <col min="5" max="5" width="9.5703125" style="4" customWidth="1"/>
    <col min="6" max="6" width="14.140625" style="83" customWidth="1"/>
    <col min="7" max="7" width="14.28515625" style="83" customWidth="1"/>
    <col min="8" max="8" width="5.42578125" style="2" customWidth="1"/>
    <col min="9" max="9" width="6" style="30" customWidth="1"/>
    <col min="10" max="10" width="5.7109375" style="3" customWidth="1"/>
    <col min="11" max="11" width="4.28515625" style="3" customWidth="1"/>
    <col min="12" max="12" width="15.42578125" style="69" bestFit="1" customWidth="1"/>
    <col min="13" max="13" width="17.28515625" style="74" bestFit="1" customWidth="1"/>
    <col min="14" max="14" width="32" style="74" customWidth="1"/>
    <col min="15" max="16384" width="11.42578125" style="69"/>
  </cols>
  <sheetData>
    <row r="1" spans="1:12" ht="7.5" customHeight="1" thickBot="1">
      <c r="L1" s="139"/>
    </row>
    <row r="2" spans="1:12" ht="25.5" customHeight="1" thickBot="1">
      <c r="B2" s="1" t="s">
        <v>8</v>
      </c>
      <c r="C2" s="208" t="s">
        <v>59</v>
      </c>
      <c r="D2" s="209"/>
      <c r="E2" s="209"/>
      <c r="F2" s="210"/>
      <c r="G2" s="90" t="s">
        <v>9</v>
      </c>
      <c r="H2" s="214" t="s">
        <v>60</v>
      </c>
      <c r="I2" s="215"/>
      <c r="L2" s="139"/>
    </row>
    <row r="3" spans="1:12" ht="2.25" customHeight="1" thickBot="1">
      <c r="L3" s="139"/>
    </row>
    <row r="4" spans="1:12">
      <c r="B4" s="5" t="s">
        <v>10</v>
      </c>
      <c r="C4" s="6"/>
      <c r="D4" s="6"/>
      <c r="E4" s="7"/>
      <c r="F4" s="84"/>
      <c r="L4" s="139"/>
    </row>
    <row r="5" spans="1:12">
      <c r="B5" s="8" t="s">
        <v>11</v>
      </c>
      <c r="C5" s="9" t="s">
        <v>12</v>
      </c>
      <c r="D5" s="212" t="s">
        <v>13</v>
      </c>
      <c r="E5" s="213"/>
      <c r="F5" s="85" t="s">
        <v>0</v>
      </c>
      <c r="L5" s="139"/>
    </row>
    <row r="6" spans="1:12" ht="15" customHeight="1" thickBot="1">
      <c r="B6" s="10"/>
      <c r="C6" s="11"/>
      <c r="D6" s="225"/>
      <c r="E6" s="226"/>
      <c r="F6" s="86"/>
      <c r="L6" s="139"/>
    </row>
    <row r="7" spans="1:12" ht="6" customHeight="1" thickBot="1">
      <c r="L7" s="139"/>
    </row>
    <row r="8" spans="1:12" ht="13.5" thickBot="1">
      <c r="B8" s="26" t="s">
        <v>14</v>
      </c>
      <c r="C8" s="6"/>
      <c r="D8" s="6"/>
      <c r="E8" s="6"/>
      <c r="F8" s="84"/>
      <c r="L8" s="139"/>
    </row>
    <row r="9" spans="1:12" ht="27" customHeight="1" thickBot="1">
      <c r="B9" s="216" t="s">
        <v>61</v>
      </c>
      <c r="C9" s="217"/>
      <c r="D9" s="217"/>
      <c r="E9" s="217"/>
      <c r="F9" s="217"/>
      <c r="G9" s="217"/>
      <c r="H9" s="217"/>
      <c r="I9" s="217"/>
      <c r="J9" s="217"/>
      <c r="K9" s="218"/>
      <c r="L9" s="139"/>
    </row>
    <row r="10" spans="1:12" ht="21.75" customHeight="1" thickBot="1">
      <c r="B10" s="227" t="s">
        <v>62</v>
      </c>
      <c r="C10" s="228"/>
      <c r="D10" s="228"/>
      <c r="E10" s="228"/>
      <c r="F10" s="228"/>
      <c r="G10" s="228"/>
      <c r="H10" s="228"/>
      <c r="I10" s="228"/>
      <c r="J10" s="228"/>
      <c r="K10" s="229"/>
      <c r="L10" s="139"/>
    </row>
    <row r="11" spans="1:12" ht="24.75" customHeight="1" thickBot="1">
      <c r="A11" s="95" t="s">
        <v>3</v>
      </c>
      <c r="B11" s="237" t="s">
        <v>16</v>
      </c>
      <c r="C11" s="238"/>
      <c r="D11" s="239"/>
      <c r="E11" s="131" t="s">
        <v>5</v>
      </c>
      <c r="F11" s="126" t="s">
        <v>17</v>
      </c>
      <c r="G11" s="127" t="s">
        <v>18</v>
      </c>
      <c r="H11" s="128" t="s">
        <v>19</v>
      </c>
      <c r="I11" s="129" t="s">
        <v>20</v>
      </c>
      <c r="J11" s="130" t="s">
        <v>21</v>
      </c>
      <c r="K11" s="109" t="s">
        <v>2</v>
      </c>
      <c r="L11" s="140"/>
    </row>
    <row r="12" spans="1:12" ht="15" customHeight="1">
      <c r="A12" s="143"/>
      <c r="B12" s="219"/>
      <c r="C12" s="220"/>
      <c r="D12" s="221"/>
      <c r="E12" s="71"/>
      <c r="F12" s="72"/>
      <c r="G12" s="72"/>
      <c r="H12" s="73">
        <f>((((G12-F12+1)))*E12)/100</f>
        <v>0</v>
      </c>
      <c r="I12" s="44"/>
      <c r="J12" s="48"/>
      <c r="K12" s="54"/>
      <c r="L12" s="140"/>
    </row>
    <row r="13" spans="1:12" ht="15" customHeight="1">
      <c r="A13" s="144"/>
      <c r="B13" s="222"/>
      <c r="C13" s="223"/>
      <c r="D13" s="224"/>
      <c r="E13" s="39"/>
      <c r="F13" s="34"/>
      <c r="G13" s="34"/>
      <c r="H13" s="73">
        <f t="shared" ref="H13:H17" si="0">((((G13-F13+1)))*E13)/100</f>
        <v>0</v>
      </c>
      <c r="I13" s="45"/>
      <c r="J13" s="49"/>
      <c r="K13" s="54"/>
      <c r="L13" s="140"/>
    </row>
    <row r="14" spans="1:12" ht="15" customHeight="1">
      <c r="A14" s="144"/>
      <c r="B14" s="222"/>
      <c r="C14" s="223"/>
      <c r="D14" s="224"/>
      <c r="E14" s="39"/>
      <c r="F14" s="34"/>
      <c r="G14" s="34"/>
      <c r="H14" s="58">
        <f t="shared" si="0"/>
        <v>0</v>
      </c>
      <c r="I14" s="45"/>
      <c r="J14" s="49"/>
      <c r="K14" s="54"/>
      <c r="L14" s="140"/>
    </row>
    <row r="15" spans="1:12" ht="15" customHeight="1">
      <c r="A15" s="144"/>
      <c r="B15" s="222"/>
      <c r="C15" s="223"/>
      <c r="D15" s="224"/>
      <c r="E15" s="39"/>
      <c r="F15" s="34"/>
      <c r="G15" s="34"/>
      <c r="H15" s="58">
        <f t="shared" si="0"/>
        <v>0</v>
      </c>
      <c r="I15" s="45"/>
      <c r="J15" s="49"/>
      <c r="K15" s="54"/>
      <c r="L15" s="106"/>
    </row>
    <row r="16" spans="1:12" ht="15" customHeight="1">
      <c r="A16" s="144"/>
      <c r="B16" s="222"/>
      <c r="C16" s="223"/>
      <c r="D16" s="224"/>
      <c r="E16" s="39"/>
      <c r="F16" s="34"/>
      <c r="G16" s="34"/>
      <c r="H16" s="58">
        <f t="shared" si="0"/>
        <v>0</v>
      </c>
      <c r="I16" s="45"/>
      <c r="J16" s="49"/>
      <c r="K16" s="54"/>
      <c r="L16" s="106"/>
    </row>
    <row r="17" spans="1:15" ht="15" customHeight="1">
      <c r="A17" s="144"/>
      <c r="B17" s="222"/>
      <c r="C17" s="223"/>
      <c r="D17" s="224"/>
      <c r="E17" s="39"/>
      <c r="F17" s="34"/>
      <c r="G17" s="34"/>
      <c r="H17" s="58">
        <f t="shared" si="0"/>
        <v>0</v>
      </c>
      <c r="I17" s="45"/>
      <c r="J17" s="49"/>
      <c r="K17" s="54"/>
      <c r="L17" s="106"/>
    </row>
    <row r="18" spans="1:15" ht="15" customHeight="1">
      <c r="A18" s="144"/>
      <c r="B18" s="222"/>
      <c r="C18" s="223"/>
      <c r="D18" s="224"/>
      <c r="E18" s="39"/>
      <c r="F18" s="34"/>
      <c r="G18" s="34"/>
      <c r="H18" s="58">
        <f>((((G18-F18+1)))*E18)/100</f>
        <v>0</v>
      </c>
      <c r="I18" s="45"/>
      <c r="J18" s="49"/>
      <c r="K18" s="54"/>
      <c r="L18" s="74"/>
    </row>
    <row r="19" spans="1:15" ht="15" customHeight="1">
      <c r="A19" s="144"/>
      <c r="B19" s="222"/>
      <c r="C19" s="223"/>
      <c r="D19" s="224"/>
      <c r="E19" s="39"/>
      <c r="F19" s="34"/>
      <c r="G19" s="34"/>
      <c r="H19" s="58">
        <f t="shared" ref="H19:H23" si="1">((((G19-F19+1)))*E19)/100</f>
        <v>0</v>
      </c>
      <c r="I19" s="45"/>
      <c r="J19" s="49"/>
      <c r="K19" s="54"/>
      <c r="L19" s="74"/>
    </row>
    <row r="20" spans="1:15" ht="15" customHeight="1">
      <c r="A20" s="144"/>
      <c r="B20" s="222"/>
      <c r="C20" s="223"/>
      <c r="D20" s="224"/>
      <c r="E20" s="39"/>
      <c r="F20" s="34"/>
      <c r="G20" s="34"/>
      <c r="H20" s="58">
        <f t="shared" si="1"/>
        <v>0</v>
      </c>
      <c r="I20" s="45"/>
      <c r="J20" s="49"/>
      <c r="K20" s="54"/>
      <c r="L20" s="74"/>
    </row>
    <row r="21" spans="1:15" ht="15" customHeight="1">
      <c r="A21" s="144"/>
      <c r="B21" s="222"/>
      <c r="C21" s="223"/>
      <c r="D21" s="224"/>
      <c r="E21" s="39"/>
      <c r="F21" s="34"/>
      <c r="G21" s="34"/>
      <c r="H21" s="58">
        <f t="shared" si="1"/>
        <v>0</v>
      </c>
      <c r="I21" s="45"/>
      <c r="J21" s="49"/>
      <c r="K21" s="54"/>
      <c r="L21" s="74"/>
    </row>
    <row r="22" spans="1:15" ht="15" customHeight="1">
      <c r="A22" s="144"/>
      <c r="B22" s="222"/>
      <c r="C22" s="223"/>
      <c r="D22" s="224"/>
      <c r="E22" s="39"/>
      <c r="F22" s="34"/>
      <c r="G22" s="34"/>
      <c r="H22" s="58">
        <f t="shared" si="1"/>
        <v>0</v>
      </c>
      <c r="I22" s="45"/>
      <c r="J22" s="49"/>
      <c r="K22" s="54"/>
      <c r="L22" s="74"/>
    </row>
    <row r="23" spans="1:15" ht="15" customHeight="1">
      <c r="A23" s="144"/>
      <c r="B23" s="222"/>
      <c r="C23" s="223"/>
      <c r="D23" s="224"/>
      <c r="E23" s="39"/>
      <c r="F23" s="34"/>
      <c r="G23" s="34"/>
      <c r="H23" s="58">
        <f t="shared" si="1"/>
        <v>0</v>
      </c>
      <c r="I23" s="46"/>
      <c r="J23" s="50"/>
      <c r="K23" s="55"/>
      <c r="L23" s="74"/>
    </row>
    <row r="24" spans="1:15" ht="15" customHeight="1" thickBot="1">
      <c r="A24" s="230" t="s">
        <v>4</v>
      </c>
      <c r="B24" s="230"/>
      <c r="C24" s="230"/>
      <c r="D24" s="230"/>
      <c r="E24" s="230"/>
      <c r="F24" s="230"/>
      <c r="G24" s="231"/>
      <c r="H24" s="47">
        <f>SUM(H12:H23)</f>
        <v>0</v>
      </c>
      <c r="I24" s="59" t="str">
        <f>IF(H24&gt;=30,H24/30,"0")</f>
        <v>0</v>
      </c>
      <c r="J24" s="60">
        <f>IF(I24&lt;1,"0",(ROUNDDOWN(I24,0))*0.025)</f>
        <v>0</v>
      </c>
      <c r="K24" s="61"/>
      <c r="L24" s="74"/>
    </row>
    <row r="25" spans="1:15" ht="15" customHeight="1" thickBot="1">
      <c r="A25" s="111"/>
      <c r="B25" s="112"/>
      <c r="C25" s="111"/>
      <c r="D25" s="111"/>
      <c r="E25" s="111"/>
      <c r="F25" s="235" t="s">
        <v>22</v>
      </c>
      <c r="G25" s="236"/>
      <c r="H25" s="236"/>
      <c r="I25" s="236"/>
      <c r="J25" s="132">
        <f>IF(SUM(J11:J24)&gt;5,"5,00",SUM(J11:J24))</f>
        <v>0</v>
      </c>
      <c r="K25" s="80"/>
      <c r="L25" s="74"/>
    </row>
    <row r="26" spans="1:15" ht="13.5" customHeight="1">
      <c r="B26" s="62"/>
      <c r="C26" s="12"/>
      <c r="D26" s="12"/>
      <c r="E26" s="12"/>
      <c r="F26" s="81"/>
      <c r="G26" s="211"/>
      <c r="H26" s="211"/>
      <c r="I26" s="211"/>
      <c r="J26" s="67"/>
      <c r="K26" s="68"/>
      <c r="L26" s="74"/>
    </row>
    <row r="27" spans="1:15" ht="13.5" customHeight="1">
      <c r="B27" s="62"/>
      <c r="C27" s="12"/>
      <c r="D27" s="12"/>
      <c r="E27" s="12"/>
      <c r="F27" s="81"/>
      <c r="G27" s="91"/>
      <c r="H27" s="66"/>
      <c r="I27" s="66"/>
      <c r="J27" s="67"/>
      <c r="K27" s="57"/>
      <c r="L27" s="74"/>
      <c r="M27" s="69"/>
    </row>
    <row r="28" spans="1:15" ht="17.25" customHeight="1" thickBot="1">
      <c r="B28" s="63" t="s">
        <v>15</v>
      </c>
      <c r="C28" s="17"/>
      <c r="D28" s="17"/>
      <c r="E28" s="17"/>
      <c r="F28" s="87"/>
      <c r="G28" s="92"/>
      <c r="H28" s="40"/>
      <c r="I28" s="40"/>
      <c r="J28" s="41"/>
      <c r="K28" s="42"/>
      <c r="L28" s="74"/>
      <c r="M28" s="69"/>
    </row>
    <row r="29" spans="1:15" ht="17.25" customHeight="1" thickBot="1">
      <c r="B29" s="62"/>
      <c r="C29" s="12"/>
      <c r="D29" s="12"/>
      <c r="E29" s="12"/>
      <c r="F29" s="108"/>
      <c r="G29" s="93"/>
      <c r="H29" s="37"/>
      <c r="I29" s="37"/>
      <c r="J29" s="38"/>
      <c r="K29" s="110"/>
      <c r="L29" s="74"/>
    </row>
    <row r="30" spans="1:15" ht="24" customHeight="1" thickBot="1">
      <c r="B30" s="232" t="s">
        <v>53</v>
      </c>
      <c r="C30" s="233"/>
      <c r="D30" s="233"/>
      <c r="E30" s="233"/>
      <c r="F30" s="233"/>
      <c r="G30" s="233"/>
      <c r="H30" s="233"/>
      <c r="I30" s="233"/>
      <c r="J30" s="233"/>
      <c r="K30" s="234"/>
      <c r="L30" s="74"/>
      <c r="O30" s="69" t="s">
        <v>1</v>
      </c>
    </row>
    <row r="31" spans="1:15" ht="17.25" customHeight="1" thickBot="1">
      <c r="B31" s="62"/>
      <c r="C31" s="12"/>
      <c r="D31" s="12"/>
      <c r="E31" s="12"/>
      <c r="F31" s="108"/>
      <c r="G31" s="93"/>
      <c r="H31" s="37"/>
      <c r="I31" s="37"/>
      <c r="J31" s="38"/>
      <c r="K31" s="110"/>
      <c r="L31" s="74"/>
      <c r="M31" s="74" t="s">
        <v>64</v>
      </c>
    </row>
    <row r="32" spans="1:15" ht="21.75" customHeight="1" thickBot="1">
      <c r="A32" s="95" t="s">
        <v>3</v>
      </c>
      <c r="B32" s="247" t="s">
        <v>54</v>
      </c>
      <c r="C32" s="248"/>
      <c r="D32" s="248"/>
      <c r="E32" s="249"/>
      <c r="F32" s="108"/>
      <c r="G32" s="93"/>
      <c r="H32" s="37"/>
      <c r="I32" s="37"/>
      <c r="J32" s="163"/>
      <c r="K32" s="110"/>
      <c r="L32" s="74"/>
      <c r="M32" s="74" t="s">
        <v>38</v>
      </c>
    </row>
    <row r="33" spans="1:14" s="157" customFormat="1" ht="16.5" customHeight="1">
      <c r="A33" s="153"/>
      <c r="B33" s="240"/>
      <c r="C33" s="241"/>
      <c r="D33" s="241"/>
      <c r="E33" s="242"/>
      <c r="F33" s="111"/>
      <c r="G33" s="154"/>
      <c r="H33" s="155"/>
      <c r="I33" s="155"/>
      <c r="J33" s="166" t="str">
        <f>IF(B33="Diplomatura","1,00",IF(B33="LLicenciatura o Grau","1,50",IF(B33="Doctorat","2,00",IF(B33="Màster universitari","1,00","0,00"))))</f>
        <v>0,00</v>
      </c>
      <c r="K33" s="158"/>
      <c r="L33" s="156"/>
      <c r="M33" s="74" t="s">
        <v>63</v>
      </c>
      <c r="N33" s="156"/>
    </row>
    <row r="34" spans="1:14" s="157" customFormat="1" ht="16.5" customHeight="1">
      <c r="A34" s="153"/>
      <c r="B34" s="240"/>
      <c r="C34" s="241"/>
      <c r="D34" s="241"/>
      <c r="E34" s="242"/>
      <c r="F34" s="111"/>
      <c r="G34" s="154"/>
      <c r="H34" s="155"/>
      <c r="I34" s="155"/>
      <c r="J34" s="166" t="str">
        <f t="shared" ref="J34:J35" si="2">IF(B34="Diplomatura","1,00",IF(B34="LLicenciatura o Grau","1,50",IF(B34="Doctorat","2,00",IF(B34="Màster universitari","1,00","0,00"))))</f>
        <v>0,00</v>
      </c>
      <c r="K34" s="158"/>
      <c r="L34" s="156"/>
      <c r="M34" s="74" t="s">
        <v>52</v>
      </c>
      <c r="N34" s="156"/>
    </row>
    <row r="35" spans="1:14" ht="17.25" customHeight="1">
      <c r="A35" s="143"/>
      <c r="B35" s="240"/>
      <c r="C35" s="241"/>
      <c r="D35" s="241"/>
      <c r="E35" s="242"/>
      <c r="F35" s="20"/>
      <c r="G35" s="20"/>
      <c r="H35" s="20"/>
      <c r="I35" s="24"/>
      <c r="J35" s="166" t="str">
        <f t="shared" si="2"/>
        <v>0,00</v>
      </c>
      <c r="K35" s="162"/>
      <c r="L35" s="74"/>
      <c r="M35" s="69"/>
    </row>
    <row r="36" spans="1:14" ht="17.25" customHeight="1" thickBot="1">
      <c r="A36" s="159"/>
      <c r="B36" s="160"/>
      <c r="C36" s="161"/>
      <c r="D36" s="161"/>
      <c r="E36" s="161"/>
      <c r="F36" s="20"/>
      <c r="G36" s="20"/>
      <c r="H36" s="20"/>
      <c r="I36" s="24"/>
      <c r="J36" s="164" t="s">
        <v>21</v>
      </c>
      <c r="K36" s="76" t="s">
        <v>2</v>
      </c>
      <c r="L36" s="74"/>
      <c r="M36" s="69"/>
    </row>
    <row r="37" spans="1:14" ht="17.25" customHeight="1" thickBot="1">
      <c r="A37" s="111"/>
      <c r="B37" s="111"/>
      <c r="C37" s="111"/>
      <c r="D37" s="111"/>
      <c r="E37" s="111"/>
      <c r="F37" s="235" t="s">
        <v>55</v>
      </c>
      <c r="G37" s="236"/>
      <c r="H37" s="236"/>
      <c r="I37" s="250"/>
      <c r="J37" s="132">
        <f>IF(SUM(J33+J34+J35)&gt;2,"2,00",SUM(J33+J34+J35))</f>
        <v>0</v>
      </c>
      <c r="K37" s="80"/>
      <c r="L37" s="74"/>
      <c r="M37" s="69"/>
    </row>
    <row r="38" spans="1:14" ht="17.25" customHeight="1">
      <c r="B38" s="252"/>
      <c r="C38" s="252"/>
      <c r="D38" s="12"/>
      <c r="E38" s="12"/>
      <c r="F38" s="70"/>
      <c r="G38" s="115"/>
      <c r="H38" s="115"/>
      <c r="I38" s="115"/>
      <c r="J38" s="38"/>
      <c r="K38" s="113"/>
      <c r="L38" s="74"/>
      <c r="M38" s="69"/>
    </row>
    <row r="39" spans="1:14" ht="17.25" customHeight="1" thickBot="1">
      <c r="A39" s="111"/>
      <c r="B39" s="111"/>
      <c r="C39" s="111"/>
      <c r="D39" s="111"/>
      <c r="E39" s="111"/>
      <c r="F39" s="91"/>
      <c r="G39" s="91"/>
      <c r="H39" s="91"/>
      <c r="I39" s="91"/>
      <c r="J39" s="67"/>
      <c r="K39" s="165"/>
      <c r="L39" s="74"/>
      <c r="M39" s="69"/>
    </row>
    <row r="40" spans="1:14" ht="24.75" customHeight="1" thickBot="1">
      <c r="A40" s="111"/>
      <c r="B40" s="232" t="s">
        <v>36</v>
      </c>
      <c r="C40" s="233"/>
      <c r="D40" s="233"/>
      <c r="E40" s="233"/>
      <c r="F40" s="233"/>
      <c r="G40" s="233"/>
      <c r="H40" s="233"/>
      <c r="I40" s="233"/>
      <c r="J40" s="233"/>
      <c r="K40" s="234"/>
      <c r="L40" s="74"/>
    </row>
    <row r="41" spans="1:14" ht="17.25" customHeight="1">
      <c r="D41" s="111"/>
      <c r="E41" s="111"/>
      <c r="F41" s="91"/>
      <c r="G41" s="91"/>
      <c r="H41" s="91"/>
      <c r="I41" s="91"/>
      <c r="J41" s="67"/>
      <c r="K41" s="116"/>
      <c r="L41" s="74"/>
    </row>
    <row r="42" spans="1:14" ht="23.25" customHeight="1">
      <c r="A42" s="119" t="s">
        <v>3</v>
      </c>
      <c r="B42" s="265" t="s">
        <v>23</v>
      </c>
      <c r="C42" s="266"/>
      <c r="D42" s="36"/>
      <c r="E42" s="35"/>
      <c r="F42" s="81"/>
      <c r="G42" s="81"/>
      <c r="H42" s="23"/>
      <c r="I42" s="31"/>
      <c r="J42" s="33"/>
      <c r="K42" s="56"/>
      <c r="L42" s="74"/>
      <c r="M42" s="273"/>
    </row>
    <row r="43" spans="1:14" ht="15.75" customHeight="1">
      <c r="B43" s="190" t="s">
        <v>50</v>
      </c>
      <c r="C43" s="191"/>
      <c r="D43" s="20"/>
      <c r="E43" s="20"/>
      <c r="F43" s="20"/>
      <c r="G43" s="20"/>
      <c r="H43" s="24"/>
      <c r="I43" s="22"/>
      <c r="J43" s="78" t="s">
        <v>21</v>
      </c>
      <c r="K43" s="76" t="s">
        <v>2</v>
      </c>
      <c r="L43" s="138"/>
      <c r="M43" s="273"/>
      <c r="N43" s="168"/>
    </row>
    <row r="44" spans="1:14" ht="15" customHeight="1">
      <c r="A44" s="145"/>
      <c r="B44" s="255"/>
      <c r="C44" s="256"/>
      <c r="D44" s="12"/>
      <c r="E44" s="188" t="s">
        <v>24</v>
      </c>
      <c r="F44" s="189"/>
      <c r="G44" s="189"/>
      <c r="H44" s="189"/>
      <c r="I44" s="189"/>
      <c r="J44" s="96" t="str">
        <f>IF(B44="Nivell Mitjà (C1)","0,50",IF(B44="Nivell Superior (C2)","0,75","0,00"))</f>
        <v>0,00</v>
      </c>
      <c r="K44" s="133"/>
      <c r="L44" s="138"/>
      <c r="M44" s="167"/>
      <c r="N44" s="168"/>
    </row>
    <row r="45" spans="1:14" ht="15" customHeight="1">
      <c r="A45" s="121"/>
      <c r="B45" s="190" t="s">
        <v>49</v>
      </c>
      <c r="C45" s="191"/>
      <c r="D45" s="12"/>
      <c r="E45" s="12"/>
      <c r="F45" s="81"/>
      <c r="G45" s="93"/>
      <c r="H45" s="37"/>
      <c r="I45" s="37"/>
      <c r="J45" s="38"/>
      <c r="K45" s="82"/>
      <c r="L45" s="138"/>
      <c r="M45" s="167" t="s">
        <v>65</v>
      </c>
      <c r="N45" s="168"/>
    </row>
    <row r="46" spans="1:14" ht="15" customHeight="1">
      <c r="A46" s="122"/>
      <c r="B46" s="214"/>
      <c r="C46" s="264"/>
      <c r="D46" s="36"/>
      <c r="E46" s="260" t="s">
        <v>25</v>
      </c>
      <c r="F46" s="261"/>
      <c r="G46" s="261"/>
      <c r="H46" s="261"/>
      <c r="I46" s="261"/>
      <c r="J46" s="96" t="str">
        <f>IF(B46="Llenguatge Administratiu","0,50","0,00")</f>
        <v>0,00</v>
      </c>
      <c r="K46" s="133"/>
      <c r="L46" s="74"/>
      <c r="M46" s="74" t="s">
        <v>66</v>
      </c>
      <c r="N46" s="168"/>
    </row>
    <row r="47" spans="1:14" ht="15" customHeight="1" thickBot="1">
      <c r="A47" s="12"/>
      <c r="B47" s="252"/>
      <c r="C47" s="252"/>
      <c r="D47" s="36"/>
      <c r="E47" s="97"/>
      <c r="F47" s="97"/>
      <c r="G47" s="97"/>
      <c r="H47" s="97"/>
      <c r="I47" s="97"/>
      <c r="J47" s="38"/>
      <c r="K47" s="98"/>
      <c r="L47" s="74"/>
      <c r="N47" s="168"/>
    </row>
    <row r="48" spans="1:14" ht="15" customHeight="1" thickBot="1">
      <c r="A48" s="12"/>
      <c r="B48" s="252"/>
      <c r="C48" s="252"/>
      <c r="D48" s="36"/>
      <c r="E48" s="262" t="s">
        <v>26</v>
      </c>
      <c r="F48" s="263"/>
      <c r="G48" s="263"/>
      <c r="H48" s="263"/>
      <c r="I48" s="263"/>
      <c r="J48" s="132">
        <f>IF((J44+J46)&gt;1,"1,00",(J44+J46))</f>
        <v>0</v>
      </c>
      <c r="K48" s="76"/>
      <c r="L48" s="74"/>
      <c r="M48" s="167" t="s">
        <v>46</v>
      </c>
      <c r="N48" s="168"/>
    </row>
    <row r="49" spans="1:17" ht="17.25" customHeight="1" thickBot="1">
      <c r="A49" s="111"/>
      <c r="B49" s="251"/>
      <c r="C49" s="251"/>
      <c r="D49" s="111"/>
      <c r="E49" s="111"/>
      <c r="F49" s="91"/>
      <c r="G49" s="91"/>
      <c r="H49" s="91"/>
      <c r="I49" s="91"/>
      <c r="J49" s="67"/>
      <c r="K49" s="116"/>
      <c r="L49" s="74"/>
    </row>
    <row r="50" spans="1:17" ht="24.75" customHeight="1" thickBot="1">
      <c r="B50" s="185" t="s">
        <v>51</v>
      </c>
      <c r="C50" s="186"/>
      <c r="D50" s="186"/>
      <c r="E50" s="186"/>
      <c r="F50" s="186"/>
      <c r="G50" s="186"/>
      <c r="H50" s="186"/>
      <c r="I50" s="186"/>
      <c r="J50" s="186"/>
      <c r="K50" s="187"/>
      <c r="L50" s="74"/>
      <c r="O50" s="74"/>
      <c r="P50" s="74"/>
    </row>
    <row r="51" spans="1:17" ht="6.75" customHeight="1" thickBot="1">
      <c r="A51" s="4"/>
      <c r="B51" s="194"/>
      <c r="C51" s="195"/>
      <c r="D51" s="134"/>
      <c r="E51" s="35"/>
      <c r="F51" s="12"/>
      <c r="G51" s="135"/>
      <c r="H51" s="23"/>
      <c r="I51" s="136"/>
      <c r="J51" s="196" t="s">
        <v>21</v>
      </c>
      <c r="K51" s="197" t="s">
        <v>2</v>
      </c>
      <c r="L51" s="74"/>
      <c r="M51" s="273"/>
      <c r="N51" s="168"/>
      <c r="O51" s="74"/>
      <c r="P51" s="74"/>
    </row>
    <row r="52" spans="1:17" s="12" customFormat="1" ht="12" customHeight="1" thickBot="1">
      <c r="A52" s="77" t="s">
        <v>3</v>
      </c>
      <c r="B52" s="199" t="s">
        <v>27</v>
      </c>
      <c r="C52" s="200"/>
      <c r="D52" s="120" t="s">
        <v>28</v>
      </c>
      <c r="E52" s="99"/>
      <c r="F52" s="99"/>
      <c r="G52" s="99"/>
      <c r="H52" s="99"/>
      <c r="I52" s="117"/>
      <c r="J52" s="196"/>
      <c r="K52" s="198"/>
      <c r="L52" s="75"/>
      <c r="M52" s="75"/>
      <c r="N52" s="75"/>
      <c r="O52" s="75"/>
      <c r="P52" s="75"/>
      <c r="Q52" s="70"/>
    </row>
    <row r="53" spans="1:17" s="12" customFormat="1" ht="15.75" customHeight="1">
      <c r="A53" s="122"/>
      <c r="B53" s="201"/>
      <c r="C53" s="202"/>
      <c r="D53" s="100"/>
      <c r="E53" s="203"/>
      <c r="F53" s="204"/>
      <c r="G53" s="204"/>
      <c r="H53" s="205"/>
      <c r="I53" s="147"/>
      <c r="J53" s="96" t="str">
        <f t="shared" ref="J53:J60" si="3">IF(D53="B1 o homologat","0,25",IF(D53="B2 o homologat","0,50","0,00"))</f>
        <v>0,00</v>
      </c>
      <c r="K53" s="149"/>
      <c r="L53" s="75"/>
      <c r="M53" s="169" t="s">
        <v>48</v>
      </c>
      <c r="N53" s="75" t="s">
        <v>56</v>
      </c>
      <c r="O53" s="75"/>
      <c r="P53" s="75"/>
      <c r="Q53" s="70"/>
    </row>
    <row r="54" spans="1:17" s="12" customFormat="1" ht="15.75" customHeight="1">
      <c r="A54" s="122"/>
      <c r="B54" s="201"/>
      <c r="C54" s="202"/>
      <c r="D54" s="100"/>
      <c r="E54" s="150"/>
      <c r="F54" s="151"/>
      <c r="G54" s="151"/>
      <c r="H54" s="152"/>
      <c r="I54" s="147"/>
      <c r="J54" s="96" t="str">
        <f t="shared" si="3"/>
        <v>0,00</v>
      </c>
      <c r="K54" s="149"/>
      <c r="L54" s="75"/>
      <c r="M54" s="169" t="s">
        <v>6</v>
      </c>
      <c r="N54" s="75" t="s">
        <v>57</v>
      </c>
      <c r="O54" s="75"/>
      <c r="P54" s="75"/>
      <c r="Q54" s="70"/>
    </row>
    <row r="55" spans="1:17" s="12" customFormat="1" ht="15.75" customHeight="1">
      <c r="A55" s="122"/>
      <c r="B55" s="201"/>
      <c r="C55" s="202"/>
      <c r="D55" s="100"/>
      <c r="E55" s="203"/>
      <c r="F55" s="206"/>
      <c r="G55" s="206"/>
      <c r="H55" s="207"/>
      <c r="I55" s="147"/>
      <c r="J55" s="96" t="str">
        <f t="shared" si="3"/>
        <v>0,00</v>
      </c>
      <c r="K55" s="149"/>
      <c r="L55" s="75" t="s">
        <v>41</v>
      </c>
      <c r="M55" s="169" t="s">
        <v>39</v>
      </c>
      <c r="N55" s="75" t="s">
        <v>41</v>
      </c>
      <c r="O55" s="75"/>
      <c r="P55" s="75"/>
      <c r="Q55" s="70"/>
    </row>
    <row r="56" spans="1:17" s="12" customFormat="1" ht="17.25" customHeight="1">
      <c r="A56" s="122"/>
      <c r="B56" s="201"/>
      <c r="C56" s="202"/>
      <c r="D56" s="100"/>
      <c r="E56" s="203"/>
      <c r="F56" s="204"/>
      <c r="G56" s="204"/>
      <c r="H56" s="205"/>
      <c r="I56" s="147"/>
      <c r="J56" s="96" t="str">
        <f t="shared" si="3"/>
        <v>0,00</v>
      </c>
      <c r="K56" s="149"/>
      <c r="L56" s="75" t="s">
        <v>42</v>
      </c>
      <c r="M56" s="169" t="s">
        <v>40</v>
      </c>
      <c r="N56" s="75" t="s">
        <v>42</v>
      </c>
      <c r="O56" s="75"/>
      <c r="P56" s="75"/>
      <c r="Q56" s="70"/>
    </row>
    <row r="57" spans="1:17" s="12" customFormat="1" ht="17.25" customHeight="1">
      <c r="A57" s="122"/>
      <c r="B57" s="201"/>
      <c r="C57" s="202"/>
      <c r="D57" s="100"/>
      <c r="E57" s="203"/>
      <c r="F57" s="204"/>
      <c r="G57" s="204"/>
      <c r="H57" s="205"/>
      <c r="I57" s="147"/>
      <c r="J57" s="96" t="str">
        <f t="shared" si="3"/>
        <v>0,00</v>
      </c>
      <c r="K57" s="149"/>
      <c r="L57" s="75"/>
      <c r="M57" s="74" t="s">
        <v>67</v>
      </c>
      <c r="N57" s="75"/>
      <c r="O57" s="75"/>
      <c r="P57" s="75"/>
      <c r="Q57" s="70"/>
    </row>
    <row r="58" spans="1:17" s="12" customFormat="1" ht="17.25" customHeight="1">
      <c r="A58" s="122"/>
      <c r="B58" s="201"/>
      <c r="C58" s="202"/>
      <c r="D58" s="100"/>
      <c r="E58" s="203"/>
      <c r="F58" s="204"/>
      <c r="G58" s="204"/>
      <c r="H58" s="205"/>
      <c r="I58" s="147"/>
      <c r="J58" s="96" t="str">
        <f t="shared" si="3"/>
        <v>0,00</v>
      </c>
      <c r="K58" s="149"/>
      <c r="L58" s="75"/>
      <c r="M58" s="74"/>
      <c r="N58" s="75"/>
      <c r="O58" s="75"/>
      <c r="P58" s="75"/>
      <c r="Q58" s="70"/>
    </row>
    <row r="59" spans="1:17" s="12" customFormat="1" ht="17.25" customHeight="1">
      <c r="A59" s="122"/>
      <c r="B59" s="201"/>
      <c r="C59" s="202"/>
      <c r="D59" s="100"/>
      <c r="E59" s="203"/>
      <c r="F59" s="204"/>
      <c r="G59" s="204"/>
      <c r="H59" s="205"/>
      <c r="I59" s="147"/>
      <c r="J59" s="96" t="str">
        <f t="shared" si="3"/>
        <v>0,00</v>
      </c>
      <c r="K59" s="149"/>
      <c r="L59" s="75"/>
      <c r="M59" s="74"/>
      <c r="N59" s="75"/>
      <c r="O59" s="75"/>
      <c r="P59" s="75"/>
      <c r="Q59" s="70"/>
    </row>
    <row r="60" spans="1:17" s="12" customFormat="1" ht="17.25" customHeight="1" thickBot="1">
      <c r="A60" s="122"/>
      <c r="B60" s="201"/>
      <c r="C60" s="202"/>
      <c r="D60" s="100"/>
      <c r="E60" s="203"/>
      <c r="F60" s="204"/>
      <c r="G60" s="243"/>
      <c r="H60" s="244"/>
      <c r="I60" s="148"/>
      <c r="J60" s="96" t="str">
        <f t="shared" si="3"/>
        <v>0,00</v>
      </c>
      <c r="K60" s="149"/>
      <c r="L60" s="75"/>
      <c r="M60" s="74"/>
      <c r="N60" s="75"/>
      <c r="O60" s="70"/>
      <c r="P60" s="70"/>
      <c r="Q60" s="70"/>
    </row>
    <row r="61" spans="1:17" s="12" customFormat="1" ht="17.25" customHeight="1" thickBot="1">
      <c r="B61" s="64"/>
      <c r="C61" s="64"/>
      <c r="D61" s="64"/>
      <c r="E61" s="64"/>
      <c r="F61" s="64"/>
      <c r="G61" s="245" t="s">
        <v>47</v>
      </c>
      <c r="H61" s="246"/>
      <c r="I61" s="246"/>
      <c r="J61" s="101">
        <f>IF((J53+J54+J55+J56+J57+J58+J59+J60)&gt;1,1,J53+J54+J55+J56+J57+J58+J59+J60)</f>
        <v>0</v>
      </c>
      <c r="K61" s="102"/>
      <c r="L61" s="75"/>
      <c r="M61" s="75"/>
      <c r="N61" s="75"/>
      <c r="O61" s="70"/>
      <c r="P61" s="70"/>
      <c r="Q61" s="70"/>
    </row>
    <row r="62" spans="1:17" ht="17.25" customHeight="1" thickBot="1">
      <c r="B62" s="114"/>
      <c r="C62" s="12"/>
      <c r="D62" s="12"/>
      <c r="E62" s="12"/>
      <c r="F62" s="81"/>
      <c r="G62" s="81"/>
      <c r="H62" s="13"/>
      <c r="I62" s="31"/>
      <c r="J62" s="14"/>
      <c r="K62" s="56"/>
      <c r="L62" s="74"/>
    </row>
    <row r="63" spans="1:17" ht="25.5" customHeight="1" thickBot="1">
      <c r="B63" s="232" t="s">
        <v>68</v>
      </c>
      <c r="C63" s="233"/>
      <c r="D63" s="233"/>
      <c r="E63" s="233"/>
      <c r="F63" s="233"/>
      <c r="G63" s="233"/>
      <c r="H63" s="233"/>
      <c r="I63" s="233"/>
      <c r="J63" s="233"/>
      <c r="K63" s="234"/>
      <c r="L63" s="74"/>
      <c r="O63" s="69" t="s">
        <v>1</v>
      </c>
    </row>
    <row r="64" spans="1:17" ht="27.75" customHeight="1" thickBot="1">
      <c r="A64" s="95" t="s">
        <v>3</v>
      </c>
      <c r="B64" s="192" t="s">
        <v>29</v>
      </c>
      <c r="C64" s="192"/>
      <c r="D64" s="192"/>
      <c r="E64" s="192" t="s">
        <v>30</v>
      </c>
      <c r="F64" s="192"/>
      <c r="G64" s="123" t="s">
        <v>31</v>
      </c>
      <c r="H64" s="21"/>
      <c r="I64" s="31"/>
      <c r="J64" s="124" t="s">
        <v>21</v>
      </c>
      <c r="K64" s="109" t="s">
        <v>2</v>
      </c>
      <c r="L64" s="74"/>
    </row>
    <row r="65" spans="1:16" ht="22.5" customHeight="1">
      <c r="A65" s="146"/>
      <c r="B65" s="193"/>
      <c r="C65" s="193"/>
      <c r="D65" s="193"/>
      <c r="E65" s="193"/>
      <c r="F65" s="193"/>
      <c r="G65" s="118"/>
      <c r="H65" s="13"/>
      <c r="I65" s="31"/>
      <c r="J65" s="15" t="str">
        <f>IF(G65="Fins 20 hores","0,10",IF(G65="De 21 a 40 hores","0,30",IF(G65="Més de 40 hores","0,50",IF(G65="Cada hora com ponent","0,05","0,00"))))</f>
        <v>0,00</v>
      </c>
      <c r="K65" s="125"/>
      <c r="L65" s="74" t="s">
        <v>43</v>
      </c>
    </row>
    <row r="66" spans="1:16" ht="22.5" customHeight="1">
      <c r="A66" s="146"/>
      <c r="B66" s="193"/>
      <c r="C66" s="193"/>
      <c r="D66" s="193"/>
      <c r="E66" s="193"/>
      <c r="F66" s="193"/>
      <c r="G66" s="118"/>
      <c r="H66" s="13"/>
      <c r="I66" s="31"/>
      <c r="J66" s="15" t="str">
        <f t="shared" ref="J66:J77" si="4">IF(G66="Fins 20 hores","0,10",IF(G66="De 21 a 40 hores","0,30",IF(G66="Més de 40 hores","0,50",IF(G66="Cada hora com ponent","0,05","0,00"))))</f>
        <v>0,00</v>
      </c>
      <c r="K66" s="43"/>
      <c r="L66" s="106" t="s">
        <v>44</v>
      </c>
    </row>
    <row r="67" spans="1:16" ht="21.75" customHeight="1">
      <c r="A67" s="146"/>
      <c r="B67" s="193"/>
      <c r="C67" s="193"/>
      <c r="D67" s="193"/>
      <c r="E67" s="193"/>
      <c r="F67" s="193"/>
      <c r="G67" s="118"/>
      <c r="H67" s="13"/>
      <c r="I67" s="31"/>
      <c r="J67" s="15" t="str">
        <f t="shared" si="4"/>
        <v>0,00</v>
      </c>
      <c r="K67" s="43"/>
      <c r="L67" s="74" t="s">
        <v>45</v>
      </c>
    </row>
    <row r="68" spans="1:16" ht="21.75" customHeight="1">
      <c r="A68" s="146"/>
      <c r="B68" s="193"/>
      <c r="C68" s="193"/>
      <c r="D68" s="193"/>
      <c r="E68" s="193"/>
      <c r="F68" s="193"/>
      <c r="G68" s="118"/>
      <c r="H68" s="13"/>
      <c r="I68" s="31"/>
      <c r="J68" s="15" t="str">
        <f t="shared" si="4"/>
        <v>0,00</v>
      </c>
      <c r="K68" s="43"/>
      <c r="L68" s="74" t="s">
        <v>69</v>
      </c>
    </row>
    <row r="69" spans="1:16" ht="20.25" customHeight="1">
      <c r="A69" s="146"/>
      <c r="B69" s="193"/>
      <c r="C69" s="193"/>
      <c r="D69" s="193"/>
      <c r="E69" s="193"/>
      <c r="F69" s="193"/>
      <c r="G69" s="118"/>
      <c r="H69" s="13"/>
      <c r="I69" s="31"/>
      <c r="J69" s="15" t="str">
        <f t="shared" si="4"/>
        <v>0,00</v>
      </c>
      <c r="K69" s="43"/>
      <c r="L69" s="74"/>
    </row>
    <row r="70" spans="1:16" ht="23.25" customHeight="1">
      <c r="A70" s="146"/>
      <c r="B70" s="193"/>
      <c r="C70" s="193"/>
      <c r="D70" s="193"/>
      <c r="E70" s="193"/>
      <c r="F70" s="193"/>
      <c r="G70" s="118"/>
      <c r="H70" s="13"/>
      <c r="I70" s="31"/>
      <c r="J70" s="15" t="str">
        <f t="shared" si="4"/>
        <v>0,00</v>
      </c>
      <c r="K70" s="43"/>
      <c r="L70" s="74"/>
    </row>
    <row r="71" spans="1:16" ht="24" customHeight="1">
      <c r="A71" s="146"/>
      <c r="B71" s="193"/>
      <c r="C71" s="193"/>
      <c r="D71" s="193"/>
      <c r="E71" s="193"/>
      <c r="F71" s="193"/>
      <c r="G71" s="118"/>
      <c r="H71" s="13"/>
      <c r="I71" s="31"/>
      <c r="J71" s="15" t="str">
        <f t="shared" si="4"/>
        <v>0,00</v>
      </c>
      <c r="K71" s="43"/>
      <c r="L71" s="74"/>
    </row>
    <row r="72" spans="1:16" ht="22.5" customHeight="1">
      <c r="A72" s="146"/>
      <c r="B72" s="193"/>
      <c r="C72" s="193"/>
      <c r="D72" s="193"/>
      <c r="E72" s="193"/>
      <c r="F72" s="193"/>
      <c r="G72" s="118"/>
      <c r="H72" s="13"/>
      <c r="I72" s="31"/>
      <c r="J72" s="15" t="str">
        <f t="shared" si="4"/>
        <v>0,00</v>
      </c>
      <c r="K72" s="43"/>
      <c r="L72" s="74"/>
    </row>
    <row r="73" spans="1:16" ht="25.5" customHeight="1">
      <c r="A73" s="146"/>
      <c r="B73" s="193"/>
      <c r="C73" s="193"/>
      <c r="D73" s="193"/>
      <c r="E73" s="193"/>
      <c r="F73" s="193"/>
      <c r="G73" s="118"/>
      <c r="H73" s="13"/>
      <c r="I73" s="31"/>
      <c r="J73" s="15" t="str">
        <f t="shared" si="4"/>
        <v>0,00</v>
      </c>
      <c r="K73" s="43"/>
      <c r="L73" s="74"/>
    </row>
    <row r="74" spans="1:16" ht="24.75" customHeight="1">
      <c r="A74" s="146"/>
      <c r="B74" s="193"/>
      <c r="C74" s="193"/>
      <c r="D74" s="193"/>
      <c r="E74" s="193"/>
      <c r="F74" s="193"/>
      <c r="G74" s="118"/>
      <c r="H74" s="13"/>
      <c r="I74" s="31"/>
      <c r="J74" s="15" t="str">
        <f t="shared" si="4"/>
        <v>0,00</v>
      </c>
      <c r="K74" s="43"/>
      <c r="L74" s="74"/>
    </row>
    <row r="75" spans="1:16" ht="22.5" customHeight="1">
      <c r="A75" s="146"/>
      <c r="B75" s="193"/>
      <c r="C75" s="193"/>
      <c r="D75" s="193"/>
      <c r="E75" s="193"/>
      <c r="F75" s="193"/>
      <c r="G75" s="118"/>
      <c r="H75" s="13"/>
      <c r="I75" s="31"/>
      <c r="J75" s="15" t="str">
        <f t="shared" si="4"/>
        <v>0,00</v>
      </c>
      <c r="K75" s="43"/>
      <c r="L75" s="106"/>
    </row>
    <row r="76" spans="1:16" ht="21.75" customHeight="1">
      <c r="A76" s="146"/>
      <c r="B76" s="193"/>
      <c r="C76" s="193"/>
      <c r="D76" s="193"/>
      <c r="E76" s="193"/>
      <c r="F76" s="193"/>
      <c r="G76" s="118"/>
      <c r="H76" s="13"/>
      <c r="I76" s="31"/>
      <c r="J76" s="15" t="str">
        <f t="shared" si="4"/>
        <v>0,00</v>
      </c>
      <c r="K76" s="43"/>
      <c r="L76" s="74"/>
    </row>
    <row r="77" spans="1:16" ht="21" customHeight="1">
      <c r="A77" s="146"/>
      <c r="B77" s="193"/>
      <c r="C77" s="193"/>
      <c r="D77" s="193"/>
      <c r="E77" s="193"/>
      <c r="F77" s="193"/>
      <c r="G77" s="118"/>
      <c r="H77" s="13"/>
      <c r="I77" s="31"/>
      <c r="J77" s="15" t="str">
        <f t="shared" si="4"/>
        <v>0,00</v>
      </c>
      <c r="K77" s="43"/>
      <c r="L77" s="74"/>
    </row>
    <row r="78" spans="1:16" ht="15" customHeight="1" thickBot="1">
      <c r="A78" s="105"/>
      <c r="B78" s="267"/>
      <c r="C78" s="267"/>
      <c r="D78" s="267"/>
      <c r="E78" s="267"/>
      <c r="F78" s="267"/>
      <c r="G78" s="268"/>
      <c r="H78" s="269" t="s">
        <v>7</v>
      </c>
      <c r="I78" s="270"/>
      <c r="J78" s="103">
        <f>SUM(J65+J66+J67+J68+J69+J70+J71+J72+J73+J74+J75+J76+J77)</f>
        <v>0</v>
      </c>
      <c r="K78" s="104"/>
      <c r="L78" s="74"/>
      <c r="O78" s="74"/>
      <c r="P78" s="74"/>
    </row>
    <row r="79" spans="1:16" ht="24" customHeight="1" thickBot="1">
      <c r="A79" s="70"/>
      <c r="B79" s="12"/>
      <c r="C79" s="12"/>
      <c r="D79" s="12"/>
      <c r="E79" s="12"/>
      <c r="F79" s="12"/>
      <c r="G79" s="271" t="s">
        <v>32</v>
      </c>
      <c r="H79" s="272"/>
      <c r="I79" s="272"/>
      <c r="J79" s="137">
        <f>IF((J78)&gt;1.5,"1,50",(J78))</f>
        <v>0</v>
      </c>
      <c r="K79" s="53"/>
      <c r="L79" s="74"/>
      <c r="O79" s="74"/>
      <c r="P79" s="74"/>
    </row>
    <row r="80" spans="1:16" ht="15" customHeight="1">
      <c r="A80" s="70"/>
      <c r="B80" s="12"/>
      <c r="C80" s="12"/>
      <c r="D80" s="12"/>
      <c r="E80" s="12"/>
      <c r="F80" s="93"/>
      <c r="G80" s="93"/>
      <c r="H80" s="93"/>
      <c r="I80" s="93"/>
      <c r="J80" s="38"/>
      <c r="K80" s="107"/>
      <c r="L80" s="74"/>
    </row>
    <row r="81" spans="1:16" ht="13.5" thickBot="1">
      <c r="A81" s="12"/>
      <c r="B81" s="64"/>
      <c r="C81" s="64"/>
      <c r="D81" s="64"/>
      <c r="E81" s="64"/>
      <c r="F81" s="88"/>
      <c r="G81" s="93"/>
      <c r="H81" s="37"/>
      <c r="I81" s="37"/>
      <c r="J81" s="38"/>
      <c r="K81" s="79"/>
      <c r="L81" s="74"/>
    </row>
    <row r="82" spans="1:16" ht="20.25" customHeight="1" thickBot="1">
      <c r="A82" s="70"/>
      <c r="D82" s="257" t="s">
        <v>58</v>
      </c>
      <c r="E82" s="258"/>
      <c r="F82" s="258"/>
      <c r="G82" s="258"/>
      <c r="H82" s="258"/>
      <c r="I82" s="259"/>
      <c r="J82" s="253">
        <f>(J25+J37+J48+J61+J79)</f>
        <v>0</v>
      </c>
      <c r="K82" s="254"/>
      <c r="L82" s="74"/>
    </row>
    <row r="83" spans="1:16">
      <c r="A83" s="70"/>
      <c r="B83" s="64"/>
      <c r="C83" s="64"/>
      <c r="D83" s="64"/>
      <c r="E83" s="64"/>
      <c r="F83" s="88"/>
      <c r="G83" s="88"/>
      <c r="H83" s="64"/>
      <c r="I83" s="64"/>
      <c r="J83" s="64"/>
      <c r="K83" s="65"/>
      <c r="L83" s="142"/>
    </row>
    <row r="84" spans="1:16" ht="13.5" customHeight="1">
      <c r="A84" s="70"/>
      <c r="B84" s="64"/>
      <c r="C84" s="64"/>
      <c r="D84" s="64"/>
      <c r="E84" s="64"/>
      <c r="F84" s="88"/>
      <c r="G84" s="88"/>
      <c r="H84" s="64"/>
      <c r="I84" s="64"/>
      <c r="J84" s="64"/>
      <c r="K84" s="65"/>
      <c r="L84" s="74"/>
    </row>
    <row r="85" spans="1:16" ht="12.75" customHeight="1" thickBot="1">
      <c r="A85" s="70"/>
      <c r="B85" s="64"/>
      <c r="C85" s="64"/>
      <c r="D85" s="64"/>
      <c r="E85" s="64"/>
      <c r="F85" s="88"/>
      <c r="G85" s="88"/>
      <c r="H85" s="64"/>
      <c r="I85" s="64"/>
      <c r="J85" s="64"/>
      <c r="K85" s="65"/>
      <c r="L85" s="74"/>
    </row>
    <row r="86" spans="1:16" ht="18" customHeight="1" thickBot="1">
      <c r="B86" s="51" t="s">
        <v>33</v>
      </c>
      <c r="C86" s="52"/>
      <c r="D86" s="52"/>
      <c r="E86" s="52"/>
      <c r="F86" s="89"/>
      <c r="G86" s="94"/>
      <c r="H86" s="18"/>
      <c r="I86" s="18"/>
      <c r="J86" s="32"/>
      <c r="K86" s="19"/>
      <c r="L86" s="74"/>
    </row>
    <row r="87" spans="1:16" ht="10.5" customHeight="1">
      <c r="B87" s="179" t="s">
        <v>37</v>
      </c>
      <c r="C87" s="180"/>
      <c r="D87" s="180"/>
      <c r="E87" s="180"/>
      <c r="F87" s="180"/>
      <c r="G87" s="180"/>
      <c r="H87" s="180"/>
      <c r="I87" s="180"/>
      <c r="J87" s="180"/>
      <c r="K87" s="181"/>
      <c r="L87" s="74"/>
    </row>
    <row r="88" spans="1:16" ht="18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4"/>
      <c r="L88" s="139"/>
    </row>
    <row r="89" spans="1:16">
      <c r="B89" s="182"/>
      <c r="C89" s="183"/>
      <c r="D89" s="183"/>
      <c r="E89" s="183"/>
      <c r="F89" s="183"/>
      <c r="G89" s="183"/>
      <c r="H89" s="183"/>
      <c r="I89" s="183"/>
      <c r="J89" s="183"/>
      <c r="K89" s="184"/>
      <c r="L89" s="139"/>
    </row>
    <row r="90" spans="1:16">
      <c r="B90" s="182"/>
      <c r="C90" s="183"/>
      <c r="D90" s="183"/>
      <c r="E90" s="183"/>
      <c r="F90" s="183"/>
      <c r="G90" s="183"/>
      <c r="H90" s="183"/>
      <c r="I90" s="183"/>
      <c r="J90" s="183"/>
      <c r="K90" s="184"/>
      <c r="L90" s="139"/>
    </row>
    <row r="91" spans="1:16">
      <c r="B91" s="27" t="s">
        <v>34</v>
      </c>
      <c r="C91" s="28"/>
      <c r="D91" s="29"/>
      <c r="E91" s="29" t="s">
        <v>35</v>
      </c>
      <c r="F91" s="170"/>
      <c r="G91" s="171"/>
      <c r="H91" s="171"/>
      <c r="I91" s="171"/>
      <c r="J91" s="171"/>
      <c r="K91" s="172"/>
      <c r="L91" s="141"/>
      <c r="M91" s="75"/>
      <c r="N91" s="75"/>
      <c r="O91" s="70"/>
      <c r="P91" s="70"/>
    </row>
    <row r="92" spans="1:16">
      <c r="B92" s="27"/>
      <c r="C92" s="12"/>
      <c r="D92" s="12"/>
      <c r="E92" s="12"/>
      <c r="F92" s="173"/>
      <c r="G92" s="174"/>
      <c r="H92" s="174"/>
      <c r="I92" s="174"/>
      <c r="J92" s="174"/>
      <c r="K92" s="175"/>
      <c r="L92" s="141"/>
      <c r="M92" s="75"/>
      <c r="N92" s="75"/>
      <c r="O92" s="70"/>
      <c r="P92" s="70"/>
    </row>
    <row r="93" spans="1:16">
      <c r="B93" s="16"/>
      <c r="C93" s="12"/>
      <c r="D93" s="12"/>
      <c r="E93" s="12"/>
      <c r="F93" s="173"/>
      <c r="G93" s="174"/>
      <c r="H93" s="174"/>
      <c r="I93" s="174"/>
      <c r="J93" s="174"/>
      <c r="K93" s="175"/>
      <c r="L93" s="141"/>
      <c r="M93" s="75"/>
      <c r="N93" s="75"/>
      <c r="O93" s="70"/>
      <c r="P93" s="70"/>
    </row>
    <row r="94" spans="1:16" ht="13.5" thickBot="1">
      <c r="B94" s="25"/>
      <c r="C94" s="17"/>
      <c r="D94" s="17"/>
      <c r="E94" s="17"/>
      <c r="F94" s="176"/>
      <c r="G94" s="177"/>
      <c r="H94" s="177"/>
      <c r="I94" s="177"/>
      <c r="J94" s="177"/>
      <c r="K94" s="178"/>
      <c r="L94" s="141"/>
      <c r="M94" s="75"/>
      <c r="N94" s="75"/>
      <c r="O94" s="70"/>
      <c r="P94" s="70"/>
    </row>
    <row r="95" spans="1:16">
      <c r="B95" s="12"/>
      <c r="C95" s="12"/>
      <c r="D95" s="12"/>
      <c r="E95" s="12"/>
      <c r="F95" s="81"/>
      <c r="G95" s="81"/>
      <c r="H95" s="13"/>
      <c r="I95" s="31"/>
      <c r="J95" s="14"/>
      <c r="K95" s="14"/>
      <c r="L95" s="70"/>
      <c r="M95" s="75"/>
      <c r="N95" s="75"/>
      <c r="O95" s="70"/>
      <c r="P95" s="70"/>
    </row>
    <row r="96" spans="1:16">
      <c r="B96" s="12"/>
      <c r="C96" s="12"/>
      <c r="D96" s="12"/>
      <c r="E96" s="12"/>
      <c r="F96" s="81"/>
      <c r="G96" s="81"/>
      <c r="H96" s="13"/>
      <c r="I96" s="31"/>
      <c r="J96" s="14"/>
      <c r="K96" s="14"/>
      <c r="L96" s="70"/>
      <c r="M96" s="75"/>
      <c r="N96" s="75"/>
      <c r="O96" s="70"/>
      <c r="P96" s="70"/>
    </row>
    <row r="97" spans="2:16">
      <c r="B97" s="12"/>
      <c r="C97" s="12"/>
      <c r="D97" s="12"/>
      <c r="E97" s="12"/>
      <c r="F97" s="81"/>
      <c r="G97" s="81"/>
      <c r="H97" s="13"/>
      <c r="I97" s="31"/>
      <c r="J97" s="14"/>
      <c r="K97" s="14"/>
      <c r="L97" s="70"/>
      <c r="M97" s="75"/>
      <c r="N97" s="75"/>
      <c r="O97" s="70"/>
      <c r="P97" s="70"/>
    </row>
    <row r="98" spans="2:16">
      <c r="B98" s="12"/>
      <c r="C98" s="12"/>
      <c r="D98" s="12"/>
      <c r="E98" s="12"/>
      <c r="F98" s="81"/>
      <c r="G98" s="81"/>
      <c r="H98" s="13"/>
      <c r="I98" s="31"/>
      <c r="J98" s="14"/>
      <c r="K98" s="14"/>
      <c r="L98" s="70"/>
      <c r="M98" s="75"/>
      <c r="N98" s="75"/>
      <c r="O98" s="70"/>
      <c r="P98" s="70"/>
    </row>
    <row r="99" spans="2:16">
      <c r="B99" s="12"/>
      <c r="C99" s="12"/>
      <c r="D99" s="12"/>
      <c r="E99" s="12"/>
      <c r="F99" s="81"/>
      <c r="G99" s="81"/>
      <c r="H99" s="13"/>
      <c r="I99" s="31"/>
      <c r="J99" s="14"/>
      <c r="K99" s="14"/>
      <c r="L99" s="70"/>
      <c r="M99" s="75"/>
      <c r="N99" s="75"/>
      <c r="O99" s="70"/>
      <c r="P99" s="70"/>
    </row>
    <row r="100" spans="2:16">
      <c r="B100" s="12"/>
      <c r="C100" s="12"/>
      <c r="D100" s="12"/>
      <c r="E100" s="12"/>
      <c r="F100" s="81"/>
      <c r="G100" s="81"/>
      <c r="H100" s="13"/>
      <c r="I100" s="31"/>
      <c r="J100" s="14"/>
      <c r="K100" s="14"/>
      <c r="L100" s="70"/>
      <c r="M100" s="75"/>
      <c r="N100" s="75"/>
      <c r="O100" s="70"/>
      <c r="P100" s="70"/>
    </row>
    <row r="101" spans="2:16">
      <c r="B101" s="12"/>
      <c r="C101" s="12"/>
      <c r="D101" s="12"/>
      <c r="E101" s="12"/>
      <c r="F101" s="81"/>
      <c r="G101" s="81"/>
      <c r="H101" s="13"/>
      <c r="I101" s="31"/>
      <c r="J101" s="14"/>
      <c r="K101" s="14"/>
      <c r="L101" s="70"/>
      <c r="M101" s="75"/>
      <c r="N101" s="75"/>
      <c r="O101" s="70"/>
      <c r="P101" s="70"/>
    </row>
    <row r="102" spans="2:16">
      <c r="B102" s="12"/>
      <c r="C102" s="12"/>
      <c r="D102" s="12"/>
      <c r="E102" s="12"/>
      <c r="F102" s="81"/>
      <c r="G102" s="81"/>
      <c r="H102" s="13"/>
      <c r="I102" s="31"/>
      <c r="J102" s="14"/>
      <c r="K102" s="14"/>
      <c r="L102" s="70"/>
      <c r="M102" s="75"/>
      <c r="N102" s="75"/>
      <c r="O102" s="70"/>
      <c r="P102" s="70"/>
    </row>
    <row r="103" spans="2:16">
      <c r="B103" s="12"/>
      <c r="C103" s="12"/>
      <c r="D103" s="12"/>
      <c r="E103" s="12"/>
      <c r="F103" s="81"/>
      <c r="G103" s="81"/>
      <c r="H103" s="13"/>
      <c r="I103" s="31"/>
      <c r="J103" s="14"/>
      <c r="K103" s="14"/>
      <c r="L103" s="70"/>
      <c r="M103" s="75"/>
      <c r="N103" s="75"/>
      <c r="O103" s="70"/>
      <c r="P103" s="70"/>
    </row>
    <row r="104" spans="2:16">
      <c r="B104" s="12"/>
      <c r="C104" s="12"/>
      <c r="D104" s="12"/>
      <c r="E104" s="12"/>
      <c r="F104" s="81"/>
      <c r="G104" s="81"/>
      <c r="H104" s="13"/>
      <c r="I104" s="31"/>
      <c r="J104" s="14"/>
      <c r="K104" s="14"/>
      <c r="L104" s="70"/>
      <c r="M104" s="75"/>
      <c r="N104" s="75"/>
      <c r="O104" s="70"/>
      <c r="P104" s="70"/>
    </row>
    <row r="105" spans="2:16">
      <c r="B105" s="12"/>
      <c r="C105" s="12"/>
      <c r="D105" s="12"/>
      <c r="E105" s="12"/>
      <c r="F105" s="81"/>
      <c r="G105" s="81"/>
      <c r="H105" s="13"/>
      <c r="I105" s="31"/>
      <c r="J105" s="14"/>
      <c r="K105" s="14"/>
      <c r="L105" s="70"/>
      <c r="M105" s="75"/>
      <c r="N105" s="75"/>
      <c r="O105" s="70"/>
      <c r="P105" s="70"/>
    </row>
    <row r="106" spans="2:16">
      <c r="B106" s="12"/>
      <c r="C106" s="12"/>
      <c r="D106" s="12"/>
      <c r="E106" s="12"/>
      <c r="F106" s="81"/>
      <c r="G106" s="81"/>
      <c r="H106" s="13"/>
      <c r="I106" s="31"/>
      <c r="J106" s="14"/>
      <c r="K106" s="14"/>
      <c r="L106" s="70"/>
      <c r="M106" s="75"/>
      <c r="N106" s="75"/>
      <c r="O106" s="70"/>
      <c r="P106" s="70"/>
    </row>
    <row r="107" spans="2:16">
      <c r="B107" s="12"/>
      <c r="C107" s="12"/>
      <c r="D107" s="12"/>
      <c r="E107" s="12"/>
      <c r="F107" s="81"/>
      <c r="G107" s="81"/>
      <c r="H107" s="13"/>
      <c r="I107" s="31"/>
      <c r="J107" s="14"/>
      <c r="K107" s="14"/>
      <c r="L107" s="70"/>
      <c r="M107" s="75"/>
      <c r="N107" s="75"/>
      <c r="O107" s="70"/>
      <c r="P107" s="70"/>
    </row>
    <row r="108" spans="2:16">
      <c r="B108" s="12"/>
      <c r="C108" s="12"/>
      <c r="D108" s="12"/>
      <c r="E108" s="12"/>
      <c r="F108" s="81"/>
      <c r="G108" s="81"/>
      <c r="H108" s="13"/>
      <c r="I108" s="31"/>
      <c r="J108" s="14"/>
      <c r="K108" s="14"/>
    </row>
    <row r="109" spans="2:16">
      <c r="B109" s="12"/>
      <c r="C109" s="12"/>
      <c r="D109" s="12"/>
      <c r="E109" s="12"/>
      <c r="F109" s="81"/>
      <c r="G109" s="81"/>
      <c r="H109" s="13"/>
      <c r="I109" s="31"/>
      <c r="J109" s="14"/>
      <c r="K109" s="14"/>
    </row>
    <row r="110" spans="2:16">
      <c r="B110" s="12"/>
      <c r="C110" s="12"/>
      <c r="D110" s="12"/>
      <c r="E110" s="12"/>
      <c r="F110" s="81"/>
      <c r="G110" s="81"/>
      <c r="H110" s="13"/>
      <c r="I110" s="31"/>
      <c r="J110" s="14"/>
      <c r="K110" s="14"/>
    </row>
  </sheetData>
  <sheetProtection password="CDFC" sheet="1" objects="1" scenarios="1" insertRows="0" selectLockedCells="1"/>
  <mergeCells count="99">
    <mergeCell ref="E76:F76"/>
    <mergeCell ref="B70:D70"/>
    <mergeCell ref="B71:D71"/>
    <mergeCell ref="B72:D72"/>
    <mergeCell ref="B73:D73"/>
    <mergeCell ref="B74:D74"/>
    <mergeCell ref="E77:F77"/>
    <mergeCell ref="B75:D75"/>
    <mergeCell ref="B76:D76"/>
    <mergeCell ref="B77:D77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B49:C49"/>
    <mergeCell ref="B38:C38"/>
    <mergeCell ref="B47:C47"/>
    <mergeCell ref="B48:C48"/>
    <mergeCell ref="J82:K82"/>
    <mergeCell ref="B44:C44"/>
    <mergeCell ref="D82:I82"/>
    <mergeCell ref="B45:C45"/>
    <mergeCell ref="E46:I46"/>
    <mergeCell ref="E48:I48"/>
    <mergeCell ref="B46:C46"/>
    <mergeCell ref="B42:C42"/>
    <mergeCell ref="B78:C78"/>
    <mergeCell ref="D78:G78"/>
    <mergeCell ref="H78:I78"/>
    <mergeCell ref="G79:I79"/>
    <mergeCell ref="B40:K40"/>
    <mergeCell ref="B32:E32"/>
    <mergeCell ref="F37:I37"/>
    <mergeCell ref="B33:E33"/>
    <mergeCell ref="B34:E34"/>
    <mergeCell ref="B10:K10"/>
    <mergeCell ref="A24:G24"/>
    <mergeCell ref="B63:K63"/>
    <mergeCell ref="F25:I25"/>
    <mergeCell ref="B22:D22"/>
    <mergeCell ref="B23:D23"/>
    <mergeCell ref="B11:D11"/>
    <mergeCell ref="B30:K30"/>
    <mergeCell ref="B35:E35"/>
    <mergeCell ref="B60:C60"/>
    <mergeCell ref="E60:H60"/>
    <mergeCell ref="G61:I61"/>
    <mergeCell ref="B57:C57"/>
    <mergeCell ref="E57:H57"/>
    <mergeCell ref="B58:C58"/>
    <mergeCell ref="E58:H58"/>
    <mergeCell ref="C2:F2"/>
    <mergeCell ref="G26:I26"/>
    <mergeCell ref="D5:E5"/>
    <mergeCell ref="H2:I2"/>
    <mergeCell ref="B9:K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D6:E6"/>
    <mergeCell ref="E53:H53"/>
    <mergeCell ref="B59:C59"/>
    <mergeCell ref="E59:H59"/>
    <mergeCell ref="B54:C54"/>
    <mergeCell ref="B55:C55"/>
    <mergeCell ref="E55:H55"/>
    <mergeCell ref="B56:C56"/>
    <mergeCell ref="E56:H56"/>
    <mergeCell ref="F91:K94"/>
    <mergeCell ref="B87:K90"/>
    <mergeCell ref="B50:K50"/>
    <mergeCell ref="E44:I44"/>
    <mergeCell ref="B43:C43"/>
    <mergeCell ref="B64:D64"/>
    <mergeCell ref="B65:D65"/>
    <mergeCell ref="B66:D66"/>
    <mergeCell ref="B67:D67"/>
    <mergeCell ref="B68:D68"/>
    <mergeCell ref="B69:D69"/>
    <mergeCell ref="B51:C51"/>
    <mergeCell ref="J51:J52"/>
    <mergeCell ref="K51:K52"/>
    <mergeCell ref="B52:C52"/>
    <mergeCell ref="B53:C53"/>
  </mergeCells>
  <phoneticPr fontId="2" type="noConversion"/>
  <dataValidations count="7">
    <dataValidation type="list" allowBlank="1" showInputMessage="1" showErrorMessage="1" sqref="B44:C44">
      <formula1>$M$44:$M$46</formula1>
    </dataValidation>
    <dataValidation type="list" allowBlank="1" showInputMessage="1" showErrorMessage="1" sqref="B36:E36">
      <formula1>$M$31:$M$38</formula1>
    </dataValidation>
    <dataValidation type="list" allowBlank="1" showInputMessage="1" showErrorMessage="1" sqref="B46:C46">
      <formula1>$M$47:$M$48</formula1>
    </dataValidation>
    <dataValidation type="list" allowBlank="1" showInputMessage="1" showErrorMessage="1" sqref="B33:E35">
      <formula1>$M$30:$M$34</formula1>
    </dataValidation>
    <dataValidation type="list" allowBlank="1" showInputMessage="1" showErrorMessage="1" sqref="D53:D60">
      <formula1>$L$54:$L$56</formula1>
    </dataValidation>
    <dataValidation type="list" allowBlank="1" showInputMessage="1" showErrorMessage="1" sqref="B53:C60">
      <formula1>$M$52:$M$57</formula1>
    </dataValidation>
    <dataValidation type="list" allowBlank="1" showInputMessage="1" showErrorMessage="1" sqref="G65:G77">
      <formula1>$L$64:$L$68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62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Autobaremación de méritos</dc:title>
  <dc:creator>FPO</dc:creator>
  <cp:lastModifiedBy>Eduardo Iborra Daries</cp:lastModifiedBy>
  <cp:lastPrinted>2017-07-07T08:15:55Z</cp:lastPrinted>
  <dcterms:created xsi:type="dcterms:W3CDTF">2014-05-23T10:54:36Z</dcterms:created>
  <dcterms:modified xsi:type="dcterms:W3CDTF">2021-10-07T08:08:58Z</dcterms:modified>
</cp:coreProperties>
</file>