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8275" windowHeight="12315"/>
  </bookViews>
  <sheets>
    <sheet name="AUTOBAREMACIÓ" sheetId="1" r:id="rId1"/>
  </sheets>
  <definedNames>
    <definedName name="_xlnm._FilterDatabase" localSheetId="0" hidden="1">AUTOBAREMACIÓ!$L$71:$L$78</definedName>
    <definedName name="_xlnm.Print_Area" localSheetId="0">AUTOBAREMACIÓ!$A:$K</definedName>
  </definedNames>
  <calcPr calcId="125725"/>
</workbook>
</file>

<file path=xl/calcChain.xml><?xml version="1.0" encoding="utf-8"?>
<calcChain xmlns="http://schemas.openxmlformats.org/spreadsheetml/2006/main">
  <c r="J50" i="1"/>
  <c r="J49"/>
  <c r="J93"/>
  <c r="J92"/>
  <c r="J91"/>
  <c r="J90"/>
  <c r="J89"/>
  <c r="J88"/>
  <c r="J87"/>
  <c r="J86"/>
  <c r="J85"/>
  <c r="J84"/>
  <c r="J79"/>
  <c r="J78"/>
  <c r="J77"/>
  <c r="J76"/>
  <c r="J75"/>
  <c r="J74"/>
  <c r="J73"/>
  <c r="J72"/>
  <c r="J71"/>
  <c r="J66"/>
  <c r="J65"/>
  <c r="J64"/>
  <c r="J63"/>
  <c r="J57"/>
  <c r="H40"/>
  <c r="H39"/>
  <c r="H38"/>
  <c r="H37"/>
  <c r="H36"/>
  <c r="H35"/>
  <c r="H34"/>
  <c r="H33"/>
  <c r="H32"/>
  <c r="H31"/>
  <c r="H30"/>
  <c r="H29"/>
  <c r="H23"/>
  <c r="H22"/>
  <c r="H21"/>
  <c r="H20"/>
  <c r="H19"/>
  <c r="H18"/>
  <c r="H17"/>
  <c r="H16"/>
  <c r="H15"/>
  <c r="H14"/>
  <c r="H13"/>
  <c r="H12"/>
  <c r="J94" l="1"/>
  <c r="J80"/>
  <c r="J67"/>
  <c r="J68" s="1"/>
  <c r="J51"/>
  <c r="H41"/>
  <c r="I41" s="1"/>
  <c r="J41" s="1"/>
  <c r="H24"/>
  <c r="I24" s="1"/>
  <c r="J24" s="1"/>
  <c r="J95" l="1"/>
  <c r="J25"/>
  <c r="J42"/>
  <c r="J43" l="1"/>
  <c r="J98" s="1"/>
</calcChain>
</file>

<file path=xl/sharedStrings.xml><?xml version="1.0" encoding="utf-8"?>
<sst xmlns="http://schemas.openxmlformats.org/spreadsheetml/2006/main" count="97" uniqueCount="69">
  <si>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</si>
  <si>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</si>
  <si>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</si>
  <si>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</si>
  <si>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</si>
  <si>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</si>
  <si>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</si>
  <si>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</si>
  <si>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Experiència de treball a L'ADMINISTRACIÓ LOCAL (0,075 p. per mes)</t>
  </si>
  <si>
    <t>DOCNº.</t>
  </si>
  <si>
    <t>TREBALLS A L'ADMINISTRACIÓ LOCAL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</si>
  <si>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</si>
  <si>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</si>
  <si>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</si>
  <si>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</si>
  <si>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</si>
  <si>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</si>
  <si>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</si>
  <si>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</si>
  <si>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A. PÚBLICA LOCAL</t>
  </si>
  <si>
    <t>Experiència de treball a ADMINISTRACIÓ PÚBLICA DIFERENT (0,025p. Per mes)</t>
  </si>
  <si>
    <t>TREBALLS A L'ADMINISTRACIÓ PÚBLICA DIFERENT</t>
  </si>
  <si>
    <t>TOTAL A. PÚBLICA DIFERENT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</si>
  <si>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</si>
  <si>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r>
      <t xml:space="preserve">11.2.2 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1 p.)</t>
    </r>
  </si>
  <si>
    <t xml:space="preserve"> </t>
  </si>
  <si>
    <t xml:space="preserve">TITULACIÓ SUPERIOR A LA PLAÇA A EXERCIR I RELACIONADA AMB L'ITINERARI PROFESSIONAL </t>
  </si>
  <si>
    <t xml:space="preserve">CONEIXEMENTS VALENCIÀ </t>
  </si>
  <si>
    <t>CERTIFICAT</t>
  </si>
  <si>
    <t xml:space="preserve"> CONEIXEMENTS DE VALENCIÀ</t>
  </si>
  <si>
    <t>NIVELL VALENCIÀ (s'avaluarà el superior)</t>
  </si>
  <si>
    <t>Nivell Elemental/B1-B2</t>
  </si>
  <si>
    <t>Nivell Mitjà/C1</t>
  </si>
  <si>
    <t xml:space="preserve">CONEIXEMENTS ALTRES IDIOMES (anglés, francés, alemany, italià) </t>
  </si>
  <si>
    <t>TÍTOL IDIOMA</t>
  </si>
  <si>
    <t>NIVELL</t>
  </si>
  <si>
    <t>Anglés</t>
  </si>
  <si>
    <t>B1-B2 o homologat</t>
  </si>
  <si>
    <t>Francés</t>
  </si>
  <si>
    <t>C1 o homologat</t>
  </si>
  <si>
    <t>Alemany</t>
  </si>
  <si>
    <t>C2 o homologat</t>
  </si>
  <si>
    <t>Italià</t>
  </si>
  <si>
    <t>Altres</t>
  </si>
  <si>
    <t>CURSOS FORMACIÓ  com assistent</t>
  </si>
  <si>
    <t>DENOMINACIÓ DEL CURS</t>
  </si>
  <si>
    <t>ENTITAT CONVOCANT</t>
  </si>
  <si>
    <t>HORES</t>
  </si>
  <si>
    <t>De 20 a 50 hores</t>
  </si>
  <si>
    <t>De 51 a 100 hores</t>
  </si>
  <si>
    <t>De 101 a 150 hores</t>
  </si>
  <si>
    <t>151 hores o més</t>
  </si>
  <si>
    <t>sum</t>
  </si>
  <si>
    <t>CURSOS FORMACIÓ  com aprofitament</t>
  </si>
  <si>
    <t>TOTAL FORMACIÓ (màx. 1,3 p.)</t>
  </si>
  <si>
    <t>Llenguatge Administratiu</t>
  </si>
  <si>
    <t>TOTAL CONCURS 13,30 punts</t>
  </si>
  <si>
    <t>Data</t>
  </si>
  <si>
    <t>3179/2019</t>
  </si>
  <si>
    <t>C11/19.-2 PLACES EDUCADOR/A SOCIAL PER CONCURS OPOSICIÓ LLIURE</t>
  </si>
  <si>
    <t>EXPERIÈNCIA PROFESSIONAL COM A EDUCADOR/A SOCIAL (màx.10,00 punts)</t>
  </si>
  <si>
    <t>TOTAL EXPERIÈNCIA (màx. 10 p.)</t>
  </si>
  <si>
    <t>TOTAL TITULACIÓ COMPLEM.</t>
  </si>
  <si>
    <t xml:space="preserve">TOTAL ALTRES IDIOMES </t>
  </si>
  <si>
    <t>TOTAL IDIOMES (MÀX. 1 P.)</t>
  </si>
  <si>
    <t>La persona DECLARA baix la seua expressa responsabilitat que són certes quantes dades figuren al present imprès d'autobaremació, i es compromet a acreditar documentalment tots els mèrits autobaremats que figuren a aquest model.</t>
  </si>
  <si>
    <t xml:space="preserve">3. DECLARACIÓ, LLOC I DATA </t>
  </si>
  <si>
    <t>Grau o equivalent</t>
  </si>
  <si>
    <t>Nivell Superior/C2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</si>
</sst>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2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0"/>
      <color rgb="FFFF0066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251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7" fillId="0" borderId="2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  <protection locked="0"/>
    </xf>
    <xf numFmtId="2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2" fontId="2" fillId="0" borderId="6" xfId="1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0" borderId="11" xfId="0" applyNumberFormat="1" applyFont="1" applyBorder="1" applyAlignment="1" applyProtection="1">
      <alignment vertical="center" wrapText="1"/>
    </xf>
    <xf numFmtId="1" fontId="3" fillId="0" borderId="24" xfId="0" applyNumberFormat="1" applyFont="1" applyBorder="1" applyAlignment="1" applyProtection="1">
      <alignment horizontal="center" vertical="center" wrapText="1"/>
    </xf>
    <xf numFmtId="2" fontId="3" fillId="0" borderId="25" xfId="0" applyNumberFormat="1" applyFont="1" applyBorder="1" applyAlignment="1" applyProtection="1">
      <alignment horizontal="right" vertical="center" wrapText="1"/>
    </xf>
    <xf numFmtId="2" fontId="3" fillId="2" borderId="26" xfId="0" applyNumberFormat="1" applyFont="1" applyFill="1" applyBorder="1" applyAlignment="1" applyProtection="1">
      <alignment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right" vertical="center" wrapText="1"/>
    </xf>
    <xf numFmtId="2" fontId="14" fillId="2" borderId="32" xfId="0" applyNumberFormat="1" applyFont="1" applyFill="1" applyBorder="1" applyAlignment="1" applyProtection="1">
      <alignment vertical="center" wrapText="1"/>
    </xf>
    <xf numFmtId="0" fontId="15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2" fontId="10" fillId="0" borderId="34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left" vertical="center" wrapText="1"/>
    </xf>
    <xf numFmtId="2" fontId="10" fillId="0" borderId="36" xfId="0" applyNumberFormat="1" applyFont="1" applyBorder="1" applyAlignment="1" applyProtection="1">
      <alignment horizontal="right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5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21" fillId="0" borderId="29" xfId="0" applyFont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2" fontId="14" fillId="0" borderId="1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right" vertical="center" wrapText="1"/>
    </xf>
    <xf numFmtId="0" fontId="23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10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0" fontId="11" fillId="5" borderId="34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2" fontId="25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10" fillId="6" borderId="5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7" fillId="8" borderId="26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2" fontId="27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2" xfId="0" applyNumberFormat="1" applyFont="1" applyFill="1" applyBorder="1" applyAlignment="1" applyProtection="1">
      <alignment vertical="center" wrapText="1"/>
    </xf>
    <xf numFmtId="2" fontId="10" fillId="2" borderId="32" xfId="0" applyNumberFormat="1" applyFont="1" applyFill="1" applyBorder="1" applyAlignment="1" applyProtection="1">
      <alignment vertical="center" wrapText="1"/>
    </xf>
    <xf numFmtId="2" fontId="28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2" fontId="3" fillId="2" borderId="41" xfId="0" applyNumberFormat="1" applyFont="1" applyFill="1" applyBorder="1" applyAlignment="1" applyProtection="1">
      <alignment vertical="center" wrapText="1"/>
    </xf>
    <xf numFmtId="2" fontId="10" fillId="0" borderId="42" xfId="0" applyNumberFormat="1" applyFont="1" applyBorder="1" applyAlignment="1" applyProtection="1">
      <alignment horizontal="right" vertical="center" wrapText="1"/>
    </xf>
    <xf numFmtId="2" fontId="10" fillId="6" borderId="2" xfId="0" applyNumberFormat="1" applyFont="1" applyFill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right" vertical="center" wrapText="1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1" fillId="9" borderId="11" xfId="0" applyFont="1" applyFill="1" applyBorder="1" applyAlignment="1" applyProtection="1">
      <alignment horizontal="center" vertical="center" wrapText="1"/>
    </xf>
    <xf numFmtId="0" fontId="21" fillId="9" borderId="29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7" fillId="10" borderId="29" xfId="0" applyFont="1" applyFill="1" applyBorder="1" applyAlignment="1" applyProtection="1">
      <alignment horizontal="center" vertical="center" wrapText="1"/>
    </xf>
    <xf numFmtId="0" fontId="7" fillId="10" borderId="3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left" vertical="center" wrapText="1"/>
    </xf>
    <xf numFmtId="0" fontId="19" fillId="8" borderId="11" xfId="0" applyFont="1" applyFill="1" applyBorder="1" applyAlignment="1" applyProtection="1">
      <alignment horizontal="center" vertical="center" wrapText="1"/>
    </xf>
    <xf numFmtId="0" fontId="19" fillId="8" borderId="29" xfId="0" applyFont="1" applyFill="1" applyBorder="1" applyAlignment="1" applyProtection="1">
      <alignment horizontal="center" vertical="center" wrapText="1"/>
    </xf>
    <xf numFmtId="0" fontId="19" fillId="8" borderId="3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6" fillId="8" borderId="8" xfId="0" applyFont="1" applyFill="1" applyBorder="1" applyAlignment="1" applyProtection="1">
      <alignment horizontal="center" vertical="center" wrapText="1"/>
    </xf>
    <xf numFmtId="0" fontId="16" fillId="8" borderId="37" xfId="0" applyFont="1" applyFill="1" applyBorder="1" applyAlignment="1" applyProtection="1">
      <alignment horizontal="center" vertical="center" wrapText="1"/>
    </xf>
    <xf numFmtId="0" fontId="16" fillId="8" borderId="25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16" fillId="8" borderId="38" xfId="0" applyFont="1" applyFill="1" applyBorder="1" applyAlignment="1" applyProtection="1">
      <alignment horizontal="center" vertical="center" wrapText="1"/>
    </xf>
    <xf numFmtId="0" fontId="16" fillId="8" borderId="23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25" fillId="0" borderId="38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vertical="center" wrapText="1"/>
      <protection locked="0"/>
    </xf>
    <xf numFmtId="0" fontId="21" fillId="11" borderId="11" xfId="0" applyFont="1" applyFill="1" applyBorder="1" applyAlignment="1" applyProtection="1">
      <alignment horizontal="center" vertical="center" wrapText="1"/>
    </xf>
    <xf numFmtId="0" fontId="21" fillId="11" borderId="29" xfId="0" applyFont="1" applyFill="1" applyBorder="1" applyAlignment="1" applyProtection="1">
      <alignment horizontal="center" vertical="center" wrapText="1"/>
    </xf>
    <xf numFmtId="0" fontId="21" fillId="11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21" fillId="6" borderId="29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1" fontId="6" fillId="9" borderId="11" xfId="0" applyNumberFormat="1" applyFont="1" applyFill="1" applyBorder="1" applyAlignment="1" applyProtection="1">
      <alignment horizontal="center" vertical="center" wrapText="1"/>
    </xf>
    <xf numFmtId="1" fontId="6" fillId="9" borderId="30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4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34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40" xfId="0" applyFont="1" applyFill="1" applyBorder="1" applyAlignment="1" applyProtection="1">
      <alignment horizontal="left" vertical="center" wrapText="1"/>
    </xf>
    <xf numFmtId="0" fontId="29" fillId="12" borderId="3" xfId="0" applyFont="1" applyFill="1" applyBorder="1" applyAlignment="1" applyProtection="1">
      <alignment horizontal="center" vertical="center" wrapText="1"/>
    </xf>
    <xf numFmtId="0" fontId="29" fillId="12" borderId="4" xfId="0" applyFont="1" applyFill="1" applyBorder="1" applyAlignment="1" applyProtection="1">
      <alignment horizontal="center" vertical="center" wrapText="1"/>
    </xf>
    <xf numFmtId="0" fontId="29" fillId="12" borderId="5" xfId="0" applyFont="1" applyFill="1" applyBorder="1" applyAlignment="1" applyProtection="1">
      <alignment horizontal="center" vertical="center" wrapText="1"/>
    </xf>
    <xf numFmtId="2" fontId="30" fillId="13" borderId="3" xfId="0" applyNumberFormat="1" applyFont="1" applyFill="1" applyBorder="1" applyAlignment="1" applyProtection="1">
      <alignment horizontal="center" vertical="center" wrapText="1"/>
    </xf>
    <xf numFmtId="0" fontId="30" fillId="13" borderId="5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2"/>
  <sheetViews>
    <sheetView showGridLines="0" tabSelected="1" workbookViewId="0">
      <selection activeCell="G89" sqref="G89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10" customWidth="1"/>
    <col min="15" max="16384" width="11.42578125" style="10"/>
  </cols>
  <sheetData>
    <row r="1" spans="1:14" ht="7.5" customHeight="1" thickBot="1">
      <c r="N1" s="9"/>
    </row>
    <row r="2" spans="1:14" ht="25.5" customHeight="1" thickBot="1">
      <c r="B2" s="11" t="s">
        <v>0</v>
      </c>
      <c r="C2" s="155" t="s">
        <v>59</v>
      </c>
      <c r="D2" s="156"/>
      <c r="E2" s="156"/>
      <c r="F2" s="157"/>
      <c r="G2" s="12" t="s">
        <v>1</v>
      </c>
      <c r="H2" s="158" t="s">
        <v>58</v>
      </c>
      <c r="I2" s="159"/>
      <c r="N2" s="9"/>
    </row>
    <row r="3" spans="1:14" ht="2.25" customHeight="1" thickBot="1">
      <c r="N3" s="9"/>
    </row>
    <row r="4" spans="1:14" ht="25.5">
      <c r="B4" s="13" t="s">
        <v>2</v>
      </c>
      <c r="C4" s="14"/>
      <c r="D4" s="14"/>
      <c r="E4" s="15"/>
      <c r="F4" s="16"/>
      <c r="N4" s="9"/>
    </row>
    <row r="5" spans="1:14">
      <c r="B5" s="17" t="s">
        <v>3</v>
      </c>
      <c r="C5" s="18" t="s">
        <v>4</v>
      </c>
      <c r="D5" s="160" t="s">
        <v>5</v>
      </c>
      <c r="E5" s="161"/>
      <c r="F5" s="19" t="s">
        <v>6</v>
      </c>
      <c r="N5" s="9"/>
    </row>
    <row r="6" spans="1:14" ht="15" customHeight="1" thickBot="1">
      <c r="B6" s="20"/>
      <c r="C6" s="21"/>
      <c r="D6" s="162"/>
      <c r="E6" s="163"/>
      <c r="F6" s="22"/>
      <c r="N6" s="9"/>
    </row>
    <row r="7" spans="1:14" ht="6" customHeight="1" thickBot="1">
      <c r="N7" s="9"/>
    </row>
    <row r="8" spans="1:14" ht="13.5" thickBot="1">
      <c r="B8" s="23" t="s">
        <v>7</v>
      </c>
      <c r="C8" s="14"/>
      <c r="D8" s="14"/>
      <c r="E8" s="14"/>
      <c r="F8" s="16"/>
      <c r="N8" s="9"/>
    </row>
    <row r="9" spans="1:14" ht="27" customHeight="1" thickBot="1">
      <c r="B9" s="164" t="s">
        <v>60</v>
      </c>
      <c r="C9" s="165"/>
      <c r="D9" s="165"/>
      <c r="E9" s="165"/>
      <c r="F9" s="165"/>
      <c r="G9" s="165"/>
      <c r="H9" s="165"/>
      <c r="I9" s="165"/>
      <c r="J9" s="165"/>
      <c r="K9" s="166"/>
      <c r="N9" s="9"/>
    </row>
    <row r="10" spans="1:14" ht="21.75" customHeight="1" thickBot="1">
      <c r="B10" s="167" t="s">
        <v>8</v>
      </c>
      <c r="C10" s="168"/>
      <c r="D10" s="168"/>
      <c r="E10" s="168"/>
      <c r="F10" s="168"/>
      <c r="G10" s="168"/>
      <c r="H10" s="168"/>
      <c r="I10" s="168"/>
      <c r="J10" s="168"/>
      <c r="K10" s="169"/>
      <c r="N10" s="9"/>
    </row>
    <row r="11" spans="1:14" ht="24.75" customHeight="1" thickBot="1">
      <c r="A11" s="24" t="s">
        <v>9</v>
      </c>
      <c r="B11" s="146" t="s">
        <v>10</v>
      </c>
      <c r="C11" s="147"/>
      <c r="D11" s="148"/>
      <c r="E11" s="25" t="s">
        <v>11</v>
      </c>
      <c r="F11" s="26" t="s">
        <v>12</v>
      </c>
      <c r="G11" s="26" t="s">
        <v>13</v>
      </c>
      <c r="H11" s="27" t="s">
        <v>14</v>
      </c>
      <c r="I11" s="28" t="s">
        <v>15</v>
      </c>
      <c r="J11" s="29" t="s">
        <v>16</v>
      </c>
      <c r="K11" s="30" t="s">
        <v>17</v>
      </c>
      <c r="L11" s="31"/>
      <c r="N11" s="9"/>
    </row>
    <row r="12" spans="1:14" ht="15" customHeight="1">
      <c r="A12" s="32"/>
      <c r="B12" s="149"/>
      <c r="C12" s="150"/>
      <c r="D12" s="151"/>
      <c r="E12" s="33"/>
      <c r="F12" s="34"/>
      <c r="G12" s="34"/>
      <c r="H12" s="35">
        <f>((((G12-F12+1)))*E12)/100</f>
        <v>0</v>
      </c>
      <c r="I12" s="36"/>
      <c r="J12" s="37"/>
      <c r="K12" s="38"/>
      <c r="L12" s="31"/>
      <c r="N12" s="9"/>
    </row>
    <row r="13" spans="1:14" ht="15" customHeight="1">
      <c r="A13" s="39"/>
      <c r="B13" s="152"/>
      <c r="C13" s="153"/>
      <c r="D13" s="154"/>
      <c r="E13" s="40"/>
      <c r="F13" s="41"/>
      <c r="G13" s="41"/>
      <c r="H13" s="35">
        <f t="shared" ref="H13:H17" si="0">((((G13-F13+1)))*E13)/100</f>
        <v>0</v>
      </c>
      <c r="I13" s="42"/>
      <c r="J13" s="43"/>
      <c r="K13" s="38"/>
      <c r="L13" s="31"/>
      <c r="N13" s="9"/>
    </row>
    <row r="14" spans="1:14" ht="15" customHeight="1">
      <c r="A14" s="39"/>
      <c r="B14" s="152"/>
      <c r="C14" s="153"/>
      <c r="D14" s="154"/>
      <c r="E14" s="40"/>
      <c r="F14" s="41"/>
      <c r="G14" s="41"/>
      <c r="H14" s="44">
        <f t="shared" si="0"/>
        <v>0</v>
      </c>
      <c r="I14" s="42"/>
      <c r="J14" s="43"/>
      <c r="K14" s="38"/>
      <c r="L14" s="31"/>
      <c r="N14" s="9"/>
    </row>
    <row r="15" spans="1:14" ht="15" customHeight="1">
      <c r="A15" s="39"/>
      <c r="B15" s="152"/>
      <c r="C15" s="153"/>
      <c r="D15" s="154"/>
      <c r="E15" s="40"/>
      <c r="F15" s="41"/>
      <c r="G15" s="41"/>
      <c r="H15" s="44">
        <f t="shared" si="0"/>
        <v>0</v>
      </c>
      <c r="I15" s="42"/>
      <c r="J15" s="43"/>
      <c r="K15" s="38"/>
      <c r="L15" s="31"/>
      <c r="N15" s="8"/>
    </row>
    <row r="16" spans="1:14" ht="15" customHeight="1">
      <c r="A16" s="39"/>
      <c r="B16" s="152"/>
      <c r="C16" s="153"/>
      <c r="D16" s="154"/>
      <c r="E16" s="40"/>
      <c r="F16" s="41"/>
      <c r="G16" s="41"/>
      <c r="H16" s="44">
        <f t="shared" si="0"/>
        <v>0</v>
      </c>
      <c r="I16" s="42"/>
      <c r="J16" s="43"/>
      <c r="K16" s="38"/>
      <c r="L16" s="31"/>
      <c r="N16" s="8"/>
    </row>
    <row r="17" spans="1:14" ht="15" customHeight="1">
      <c r="A17" s="39"/>
      <c r="B17" s="152"/>
      <c r="C17" s="153"/>
      <c r="D17" s="154"/>
      <c r="E17" s="40"/>
      <c r="F17" s="41"/>
      <c r="G17" s="41"/>
      <c r="H17" s="44">
        <f t="shared" si="0"/>
        <v>0</v>
      </c>
      <c r="I17" s="42"/>
      <c r="J17" s="43"/>
      <c r="K17" s="38"/>
      <c r="L17" s="31"/>
      <c r="N17" s="8"/>
    </row>
    <row r="18" spans="1:14" ht="15" customHeight="1">
      <c r="A18" s="39"/>
      <c r="B18" s="152"/>
      <c r="C18" s="153"/>
      <c r="D18" s="154"/>
      <c r="E18" s="40"/>
      <c r="F18" s="41"/>
      <c r="G18" s="41"/>
      <c r="H18" s="44">
        <f>((((G18-F18+1)))*E18)/100</f>
        <v>0</v>
      </c>
      <c r="I18" s="42"/>
      <c r="J18" s="43"/>
      <c r="K18" s="38"/>
      <c r="N18" s="8"/>
    </row>
    <row r="19" spans="1:14" ht="15" customHeight="1">
      <c r="A19" s="39"/>
      <c r="B19" s="152"/>
      <c r="C19" s="153"/>
      <c r="D19" s="154"/>
      <c r="E19" s="40"/>
      <c r="F19" s="41"/>
      <c r="G19" s="41"/>
      <c r="H19" s="44">
        <f t="shared" ref="H19:H23" si="1">((((G19-F19+1)))*E19)/100</f>
        <v>0</v>
      </c>
      <c r="I19" s="42"/>
      <c r="J19" s="43"/>
      <c r="K19" s="38"/>
      <c r="N19" s="8"/>
    </row>
    <row r="20" spans="1:14" ht="15" customHeight="1">
      <c r="A20" s="39"/>
      <c r="B20" s="152"/>
      <c r="C20" s="153"/>
      <c r="D20" s="154"/>
      <c r="E20" s="40"/>
      <c r="F20" s="41"/>
      <c r="G20" s="41"/>
      <c r="H20" s="44">
        <f t="shared" si="1"/>
        <v>0</v>
      </c>
      <c r="I20" s="42"/>
      <c r="J20" s="43"/>
      <c r="K20" s="38"/>
      <c r="N20" s="8"/>
    </row>
    <row r="21" spans="1:14" ht="15" customHeight="1">
      <c r="A21" s="39"/>
      <c r="B21" s="152"/>
      <c r="C21" s="153"/>
      <c r="D21" s="154"/>
      <c r="E21" s="40"/>
      <c r="F21" s="41"/>
      <c r="G21" s="41"/>
      <c r="H21" s="44">
        <f t="shared" si="1"/>
        <v>0</v>
      </c>
      <c r="I21" s="42"/>
      <c r="J21" s="43"/>
      <c r="K21" s="38"/>
      <c r="N21" s="8"/>
    </row>
    <row r="22" spans="1:14" ht="15" customHeight="1">
      <c r="A22" s="39"/>
      <c r="B22" s="152"/>
      <c r="C22" s="153"/>
      <c r="D22" s="154"/>
      <c r="E22" s="40"/>
      <c r="F22" s="41"/>
      <c r="G22" s="41"/>
      <c r="H22" s="44">
        <f t="shared" si="1"/>
        <v>0</v>
      </c>
      <c r="I22" s="42"/>
      <c r="J22" s="43"/>
      <c r="K22" s="38"/>
      <c r="N22" s="8"/>
    </row>
    <row r="23" spans="1:14" ht="15" customHeight="1">
      <c r="A23" s="39"/>
      <c r="B23" s="152"/>
      <c r="C23" s="153"/>
      <c r="D23" s="154"/>
      <c r="E23" s="40"/>
      <c r="F23" s="41"/>
      <c r="G23" s="41"/>
      <c r="H23" s="44">
        <f t="shared" si="1"/>
        <v>0</v>
      </c>
      <c r="I23" s="45"/>
      <c r="J23" s="46"/>
      <c r="K23" s="47"/>
      <c r="N23" s="8"/>
    </row>
    <row r="24" spans="1:14" ht="15" customHeight="1" thickBot="1">
      <c r="A24" s="170" t="s">
        <v>18</v>
      </c>
      <c r="B24" s="170"/>
      <c r="C24" s="170"/>
      <c r="D24" s="170"/>
      <c r="E24" s="170"/>
      <c r="F24" s="170"/>
      <c r="G24" s="171"/>
      <c r="H24" s="48">
        <f>SUM(H12:H23)</f>
        <v>0</v>
      </c>
      <c r="I24" s="49" t="str">
        <f>IF(H24&gt;=30,H24/30,"0")</f>
        <v>0</v>
      </c>
      <c r="J24" s="50">
        <f>IF(I24&lt;1,"0",(ROUNDDOWN(I24,0))*0.075)</f>
        <v>0</v>
      </c>
      <c r="K24" s="51"/>
      <c r="N24" s="8"/>
    </row>
    <row r="25" spans="1:14" ht="15" customHeight="1" thickBot="1">
      <c r="A25" s="52"/>
      <c r="B25" s="53"/>
      <c r="C25" s="52"/>
      <c r="D25" s="52"/>
      <c r="E25" s="52"/>
      <c r="F25" s="172" t="s">
        <v>19</v>
      </c>
      <c r="G25" s="173"/>
      <c r="H25" s="173"/>
      <c r="I25" s="173"/>
      <c r="J25" s="54">
        <f>IF((J24+J41)&gt;10,"10,00",(J24))</f>
        <v>0</v>
      </c>
      <c r="K25" s="55"/>
      <c r="N25" s="8"/>
    </row>
    <row r="26" spans="1:14" ht="13.5" customHeight="1" thickBot="1">
      <c r="B26" s="56"/>
      <c r="C26" s="57"/>
      <c r="D26" s="57"/>
      <c r="E26" s="57"/>
      <c r="F26" s="58"/>
      <c r="G26" s="174"/>
      <c r="H26" s="174"/>
      <c r="I26" s="174"/>
      <c r="J26" s="59"/>
      <c r="K26" s="60"/>
      <c r="N26" s="8"/>
    </row>
    <row r="27" spans="1:14" ht="21.75" customHeight="1" thickBot="1">
      <c r="B27" s="167" t="s">
        <v>20</v>
      </c>
      <c r="C27" s="168"/>
      <c r="D27" s="168"/>
      <c r="E27" s="168"/>
      <c r="F27" s="168"/>
      <c r="G27" s="168"/>
      <c r="H27" s="168"/>
      <c r="I27" s="168"/>
      <c r="J27" s="168"/>
      <c r="K27" s="169"/>
      <c r="N27" s="9"/>
    </row>
    <row r="28" spans="1:14" ht="24.75" customHeight="1" thickBot="1">
      <c r="A28" s="24" t="s">
        <v>9</v>
      </c>
      <c r="B28" s="146" t="s">
        <v>21</v>
      </c>
      <c r="C28" s="147"/>
      <c r="D28" s="148"/>
      <c r="E28" s="25" t="s">
        <v>11</v>
      </c>
      <c r="F28" s="26" t="s">
        <v>12</v>
      </c>
      <c r="G28" s="26" t="s">
        <v>13</v>
      </c>
      <c r="H28" s="27" t="s">
        <v>14</v>
      </c>
      <c r="I28" s="28" t="s">
        <v>15</v>
      </c>
      <c r="J28" s="29" t="s">
        <v>16</v>
      </c>
      <c r="K28" s="30" t="s">
        <v>17</v>
      </c>
      <c r="L28" s="31"/>
      <c r="N28" s="9"/>
    </row>
    <row r="29" spans="1:14" ht="15" customHeight="1">
      <c r="A29" s="32"/>
      <c r="B29" s="149"/>
      <c r="C29" s="150"/>
      <c r="D29" s="151"/>
      <c r="E29" s="33"/>
      <c r="F29" s="34"/>
      <c r="G29" s="34"/>
      <c r="H29" s="35">
        <f>((((G29-F29+1)))*E29)/100</f>
        <v>0</v>
      </c>
      <c r="I29" s="36"/>
      <c r="J29" s="37"/>
      <c r="K29" s="38"/>
      <c r="L29" s="31"/>
      <c r="N29" s="9"/>
    </row>
    <row r="30" spans="1:14" ht="15" customHeight="1">
      <c r="A30" s="39"/>
      <c r="B30" s="152"/>
      <c r="C30" s="153"/>
      <c r="D30" s="154"/>
      <c r="E30" s="33"/>
      <c r="F30" s="34"/>
      <c r="G30" s="34"/>
      <c r="H30" s="35">
        <f t="shared" ref="H30:H34" si="2">((((G30-F30+1)))*E30)/100</f>
        <v>0</v>
      </c>
      <c r="I30" s="42"/>
      <c r="J30" s="43"/>
      <c r="K30" s="38"/>
      <c r="L30" s="31"/>
      <c r="N30" s="9"/>
    </row>
    <row r="31" spans="1:14" ht="15" customHeight="1">
      <c r="A31" s="39"/>
      <c r="B31" s="152"/>
      <c r="C31" s="153"/>
      <c r="D31" s="154"/>
      <c r="E31" s="33"/>
      <c r="F31" s="34"/>
      <c r="G31" s="34"/>
      <c r="H31" s="44">
        <f t="shared" si="2"/>
        <v>0</v>
      </c>
      <c r="I31" s="42"/>
      <c r="J31" s="43"/>
      <c r="K31" s="38"/>
      <c r="L31" s="31"/>
      <c r="N31" s="9"/>
    </row>
    <row r="32" spans="1:14" ht="15" customHeight="1">
      <c r="A32" s="39"/>
      <c r="B32" s="152"/>
      <c r="C32" s="153"/>
      <c r="D32" s="154"/>
      <c r="E32" s="33"/>
      <c r="F32" s="34"/>
      <c r="G32" s="34"/>
      <c r="H32" s="44">
        <f t="shared" si="2"/>
        <v>0</v>
      </c>
      <c r="I32" s="42"/>
      <c r="J32" s="43"/>
      <c r="K32" s="38"/>
      <c r="L32" s="31"/>
      <c r="N32" s="8"/>
    </row>
    <row r="33" spans="1:15" ht="15" customHeight="1">
      <c r="A33" s="39"/>
      <c r="B33" s="152"/>
      <c r="C33" s="153"/>
      <c r="D33" s="154"/>
      <c r="E33" s="33"/>
      <c r="F33" s="34"/>
      <c r="G33" s="34"/>
      <c r="H33" s="44">
        <f t="shared" si="2"/>
        <v>0</v>
      </c>
      <c r="I33" s="42"/>
      <c r="J33" s="43"/>
      <c r="K33" s="38"/>
      <c r="L33" s="31"/>
      <c r="N33" s="8"/>
    </row>
    <row r="34" spans="1:15" ht="15" customHeight="1">
      <c r="A34" s="39"/>
      <c r="B34" s="152"/>
      <c r="C34" s="153"/>
      <c r="D34" s="154"/>
      <c r="E34" s="33"/>
      <c r="F34" s="34"/>
      <c r="G34" s="34"/>
      <c r="H34" s="44">
        <f t="shared" si="2"/>
        <v>0</v>
      </c>
      <c r="I34" s="42"/>
      <c r="J34" s="43"/>
      <c r="K34" s="38"/>
      <c r="L34" s="31"/>
      <c r="N34" s="8"/>
    </row>
    <row r="35" spans="1:15" ht="15" customHeight="1">
      <c r="A35" s="39"/>
      <c r="B35" s="152"/>
      <c r="C35" s="153"/>
      <c r="D35" s="154"/>
      <c r="E35" s="33"/>
      <c r="F35" s="34"/>
      <c r="G35" s="34"/>
      <c r="H35" s="44">
        <f>((((G35-F35+1)))*E35)/100</f>
        <v>0</v>
      </c>
      <c r="I35" s="42"/>
      <c r="J35" s="43"/>
      <c r="K35" s="38"/>
      <c r="N35" s="8"/>
    </row>
    <row r="36" spans="1:15" ht="15" customHeight="1">
      <c r="A36" s="39"/>
      <c r="B36" s="152"/>
      <c r="C36" s="153"/>
      <c r="D36" s="154"/>
      <c r="E36" s="33"/>
      <c r="F36" s="34"/>
      <c r="G36" s="34"/>
      <c r="H36" s="44">
        <f t="shared" ref="H36:H40" si="3">((((G36-F36+1)))*E36)/100</f>
        <v>0</v>
      </c>
      <c r="I36" s="42"/>
      <c r="J36" s="43"/>
      <c r="K36" s="38"/>
      <c r="N36" s="8"/>
    </row>
    <row r="37" spans="1:15" ht="15" customHeight="1">
      <c r="A37" s="39"/>
      <c r="B37" s="152"/>
      <c r="C37" s="153"/>
      <c r="D37" s="154"/>
      <c r="E37" s="33"/>
      <c r="F37" s="34"/>
      <c r="G37" s="34"/>
      <c r="H37" s="44">
        <f t="shared" si="3"/>
        <v>0</v>
      </c>
      <c r="I37" s="42"/>
      <c r="J37" s="43"/>
      <c r="K37" s="38"/>
      <c r="N37" s="8"/>
    </row>
    <row r="38" spans="1:15" ht="15" customHeight="1">
      <c r="A38" s="39"/>
      <c r="B38" s="152"/>
      <c r="C38" s="153"/>
      <c r="D38" s="154"/>
      <c r="E38" s="33"/>
      <c r="F38" s="34"/>
      <c r="G38" s="34"/>
      <c r="H38" s="44">
        <f t="shared" si="3"/>
        <v>0</v>
      </c>
      <c r="I38" s="42"/>
      <c r="J38" s="43"/>
      <c r="K38" s="38"/>
      <c r="N38" s="8"/>
    </row>
    <row r="39" spans="1:15" ht="15" customHeight="1">
      <c r="A39" s="39"/>
      <c r="B39" s="152"/>
      <c r="C39" s="153"/>
      <c r="D39" s="154"/>
      <c r="E39" s="33"/>
      <c r="F39" s="34"/>
      <c r="G39" s="34"/>
      <c r="H39" s="44">
        <f t="shared" si="3"/>
        <v>0</v>
      </c>
      <c r="I39" s="42"/>
      <c r="J39" s="43"/>
      <c r="K39" s="38"/>
      <c r="N39" s="8"/>
    </row>
    <row r="40" spans="1:15" ht="15" customHeight="1">
      <c r="A40" s="39"/>
      <c r="B40" s="152"/>
      <c r="C40" s="153"/>
      <c r="D40" s="154"/>
      <c r="E40" s="40"/>
      <c r="F40" s="41"/>
      <c r="G40" s="41"/>
      <c r="H40" s="44">
        <f t="shared" si="3"/>
        <v>0</v>
      </c>
      <c r="I40" s="45"/>
      <c r="J40" s="46"/>
      <c r="K40" s="47"/>
      <c r="N40" s="8"/>
    </row>
    <row r="41" spans="1:15" ht="15" customHeight="1" thickBot="1">
      <c r="A41" s="170" t="s">
        <v>18</v>
      </c>
      <c r="B41" s="170"/>
      <c r="C41" s="170"/>
      <c r="D41" s="170"/>
      <c r="E41" s="170"/>
      <c r="F41" s="170"/>
      <c r="G41" s="171"/>
      <c r="H41" s="48">
        <f>SUM(H29:H40)</f>
        <v>0</v>
      </c>
      <c r="I41" s="49" t="str">
        <f>IF(H41&gt;=30,H41/30,"0")</f>
        <v>0</v>
      </c>
      <c r="J41" s="50">
        <f>IF(I41&lt;1,"0",(ROUNDDOWN(I41,0))*0.025)</f>
        <v>0</v>
      </c>
      <c r="K41" s="51"/>
      <c r="N41" s="8"/>
    </row>
    <row r="42" spans="1:15" ht="15" customHeight="1" thickBot="1">
      <c r="A42" s="52"/>
      <c r="B42" s="53"/>
      <c r="C42" s="52"/>
      <c r="D42" s="52"/>
      <c r="E42" s="52"/>
      <c r="F42" s="172" t="s">
        <v>22</v>
      </c>
      <c r="G42" s="173"/>
      <c r="H42" s="173"/>
      <c r="I42" s="173"/>
      <c r="J42" s="54">
        <f>IF((J24+J41)&gt;10,"10,00",(J41))</f>
        <v>0</v>
      </c>
      <c r="K42" s="55"/>
      <c r="N42" s="8"/>
    </row>
    <row r="43" spans="1:15" ht="17.25" customHeight="1" thickBot="1">
      <c r="A43" s="52"/>
      <c r="B43" s="52"/>
      <c r="C43" s="52"/>
      <c r="D43" s="52"/>
      <c r="E43" s="52"/>
      <c r="F43" s="180" t="s">
        <v>61</v>
      </c>
      <c r="G43" s="173"/>
      <c r="H43" s="173"/>
      <c r="I43" s="173"/>
      <c r="J43" s="54">
        <f>IF((J25+J42)&gt;10,"10,00",(J25+J42))</f>
        <v>0</v>
      </c>
      <c r="K43" s="55"/>
      <c r="M43" s="10"/>
      <c r="N43" s="8"/>
    </row>
    <row r="44" spans="1:15" ht="17.25" customHeight="1" thickBot="1">
      <c r="B44" s="62" t="s">
        <v>23</v>
      </c>
      <c r="C44" s="63"/>
      <c r="D44" s="63"/>
      <c r="E44" s="63"/>
      <c r="F44" s="64"/>
      <c r="G44" s="65"/>
      <c r="H44" s="66"/>
      <c r="I44" s="66"/>
      <c r="J44" s="67"/>
      <c r="K44" s="68"/>
      <c r="N44" s="8"/>
    </row>
    <row r="45" spans="1:15" ht="17.25" customHeight="1" thickBot="1">
      <c r="B45" s="56"/>
      <c r="C45" s="57"/>
      <c r="D45" s="57"/>
      <c r="E45" s="57"/>
      <c r="F45" s="58"/>
      <c r="G45" s="69"/>
      <c r="H45" s="70"/>
      <c r="I45" s="70"/>
      <c r="J45" s="71"/>
      <c r="K45" s="72"/>
      <c r="N45" s="8"/>
    </row>
    <row r="46" spans="1:15" ht="24" customHeight="1" thickBot="1">
      <c r="B46" s="181" t="s">
        <v>24</v>
      </c>
      <c r="C46" s="182"/>
      <c r="D46" s="182"/>
      <c r="E46" s="182"/>
      <c r="F46" s="182"/>
      <c r="G46" s="182"/>
      <c r="H46" s="182"/>
      <c r="I46" s="182"/>
      <c r="J46" s="182"/>
      <c r="K46" s="183"/>
      <c r="N46" s="8"/>
      <c r="O46" s="10" t="s">
        <v>25</v>
      </c>
    </row>
    <row r="47" spans="1:15" ht="17.25" customHeight="1" thickBot="1">
      <c r="B47" s="56"/>
      <c r="C47" s="57"/>
      <c r="D47" s="57"/>
      <c r="E47" s="57"/>
      <c r="F47" s="58"/>
      <c r="G47" s="69"/>
      <c r="H47" s="70"/>
      <c r="I47" s="70"/>
      <c r="J47" s="71"/>
      <c r="K47" s="72"/>
      <c r="N47" s="8"/>
    </row>
    <row r="48" spans="1:15" ht="21.75" customHeight="1" thickBot="1">
      <c r="A48" s="24" t="s">
        <v>9</v>
      </c>
      <c r="B48" s="188" t="s">
        <v>26</v>
      </c>
      <c r="C48" s="189"/>
      <c r="D48" s="189"/>
      <c r="E48" s="190"/>
      <c r="F48" s="58"/>
      <c r="G48" s="69"/>
      <c r="H48" s="70"/>
      <c r="I48" s="70"/>
      <c r="J48" s="71"/>
      <c r="K48" s="72"/>
      <c r="M48" s="10"/>
      <c r="N48" s="8"/>
    </row>
    <row r="49" spans="1:17" ht="18.75" customHeight="1" thickBot="1">
      <c r="A49" s="73"/>
      <c r="B49" s="175"/>
      <c r="C49" s="176"/>
      <c r="D49" s="176"/>
      <c r="E49" s="177"/>
      <c r="F49" s="58"/>
      <c r="G49" s="69"/>
      <c r="H49" s="70"/>
      <c r="I49" s="70"/>
      <c r="J49" s="54" t="str">
        <f>IF(B49="Grau o equivalent","0,50","0,00")</f>
        <v>0,00</v>
      </c>
      <c r="K49" s="72"/>
      <c r="M49" s="8" t="s">
        <v>67</v>
      </c>
      <c r="N49" s="8"/>
    </row>
    <row r="50" spans="1:17" ht="17.25" customHeight="1" thickBot="1">
      <c r="A50" s="32"/>
      <c r="B50" s="175"/>
      <c r="C50" s="176"/>
      <c r="D50" s="176"/>
      <c r="E50" s="177"/>
      <c r="F50" s="74"/>
      <c r="G50" s="74"/>
      <c r="H50" s="74"/>
      <c r="I50" s="75"/>
      <c r="J50" s="54" t="str">
        <f>IF(B50="Grau o equivalent","0,50","0,00")</f>
        <v>0,00</v>
      </c>
      <c r="K50" s="76"/>
      <c r="M50" s="10"/>
      <c r="N50" s="8"/>
    </row>
    <row r="51" spans="1:17" ht="17.25" customHeight="1" thickBot="1">
      <c r="B51" s="77"/>
      <c r="C51" s="57"/>
      <c r="D51" s="57"/>
      <c r="E51" s="57"/>
      <c r="F51" s="78"/>
      <c r="G51" s="178" t="s">
        <v>62</v>
      </c>
      <c r="H51" s="179"/>
      <c r="I51" s="179"/>
      <c r="J51" s="54">
        <f>IF((J49+J50)&gt;1,"1,00",(J50+J49))</f>
        <v>0</v>
      </c>
      <c r="K51" s="79"/>
      <c r="M51" s="10"/>
      <c r="N51" s="8"/>
    </row>
    <row r="52" spans="1:17" ht="17.25" customHeight="1" thickBot="1">
      <c r="B52" s="80"/>
      <c r="C52" s="57"/>
      <c r="D52" s="57"/>
      <c r="E52" s="57"/>
      <c r="F52" s="81"/>
      <c r="G52" s="82"/>
      <c r="H52" s="82"/>
      <c r="I52" s="82"/>
      <c r="J52" s="83"/>
      <c r="K52" s="84"/>
      <c r="M52" s="10"/>
      <c r="N52" s="8"/>
    </row>
    <row r="53" spans="1:17" ht="24.75" customHeight="1" thickBot="1">
      <c r="A53" s="52"/>
      <c r="B53" s="181" t="s">
        <v>27</v>
      </c>
      <c r="C53" s="182"/>
      <c r="D53" s="182"/>
      <c r="E53" s="182"/>
      <c r="F53" s="182"/>
      <c r="G53" s="182"/>
      <c r="H53" s="182"/>
      <c r="I53" s="182"/>
      <c r="J53" s="182"/>
      <c r="K53" s="183"/>
      <c r="N53" s="8"/>
    </row>
    <row r="54" spans="1:17" ht="17.25" customHeight="1">
      <c r="D54" s="52"/>
      <c r="E54" s="52"/>
      <c r="F54" s="61"/>
      <c r="G54" s="61"/>
      <c r="H54" s="61"/>
      <c r="I54" s="61"/>
      <c r="J54" s="59"/>
      <c r="K54" s="85"/>
      <c r="N54" s="8"/>
    </row>
    <row r="55" spans="1:17" ht="23.25" customHeight="1">
      <c r="A55" s="86" t="s">
        <v>9</v>
      </c>
      <c r="B55" s="184" t="s">
        <v>28</v>
      </c>
      <c r="C55" s="185"/>
      <c r="D55" s="87"/>
      <c r="E55" s="88"/>
      <c r="F55" s="58"/>
      <c r="G55" s="58"/>
      <c r="H55" s="89"/>
      <c r="I55" s="90"/>
      <c r="J55" s="91"/>
      <c r="K55" s="92"/>
      <c r="M55" s="93"/>
      <c r="N55" s="8"/>
    </row>
    <row r="56" spans="1:17" ht="15.75" customHeight="1">
      <c r="B56" s="186" t="s">
        <v>29</v>
      </c>
      <c r="C56" s="187"/>
      <c r="D56" s="74"/>
      <c r="E56" s="74"/>
      <c r="F56" s="74"/>
      <c r="G56" s="74"/>
      <c r="H56" s="75"/>
      <c r="I56" s="94"/>
      <c r="J56" s="95" t="s">
        <v>16</v>
      </c>
      <c r="K56" s="76" t="s">
        <v>17</v>
      </c>
      <c r="L56" s="96"/>
      <c r="M56" s="250"/>
      <c r="N56" s="97"/>
    </row>
    <row r="57" spans="1:17" ht="15" customHeight="1">
      <c r="A57" s="98"/>
      <c r="B57" s="158"/>
      <c r="C57" s="211"/>
      <c r="D57" s="57"/>
      <c r="E57" s="212" t="s">
        <v>30</v>
      </c>
      <c r="F57" s="213"/>
      <c r="G57" s="213"/>
      <c r="H57" s="213"/>
      <c r="I57" s="214"/>
      <c r="J57" s="99" t="str">
        <f>IF(B57="Nivell Elemental/B1-B2","0,10",IF(B57="Nivell Mitjà/C1","0,50",IF(B57="Nivell Superior/C2","0,75","0,00")))</f>
        <v>0,00</v>
      </c>
      <c r="K57" s="79"/>
      <c r="L57" s="96"/>
      <c r="M57" s="93" t="s">
        <v>31</v>
      </c>
      <c r="N57" s="97"/>
    </row>
    <row r="58" spans="1:17" ht="15" customHeight="1">
      <c r="A58" s="100"/>
      <c r="B58" s="215"/>
      <c r="C58" s="215"/>
      <c r="D58" s="57"/>
      <c r="E58" s="57"/>
      <c r="F58" s="58"/>
      <c r="G58" s="69"/>
      <c r="H58" s="70"/>
      <c r="I58" s="70"/>
      <c r="J58" s="71"/>
      <c r="K58" s="101"/>
      <c r="L58" s="96"/>
      <c r="M58" s="93" t="s">
        <v>32</v>
      </c>
      <c r="N58" s="97"/>
    </row>
    <row r="59" spans="1:17" ht="17.25" customHeight="1" thickBot="1">
      <c r="A59" s="52"/>
      <c r="B59" s="52"/>
      <c r="C59" s="52"/>
      <c r="D59" s="52"/>
      <c r="E59" s="52"/>
      <c r="F59" s="61"/>
      <c r="G59" s="61"/>
      <c r="H59" s="61"/>
      <c r="I59" s="61"/>
      <c r="J59" s="59"/>
      <c r="K59" s="85"/>
      <c r="M59" s="8" t="s">
        <v>68</v>
      </c>
      <c r="N59" s="8"/>
    </row>
    <row r="60" spans="1:17" ht="24.75" customHeight="1" thickBot="1">
      <c r="B60" s="191" t="s">
        <v>33</v>
      </c>
      <c r="C60" s="192"/>
      <c r="D60" s="192"/>
      <c r="E60" s="192"/>
      <c r="F60" s="192"/>
      <c r="G60" s="192"/>
      <c r="H60" s="192"/>
      <c r="I60" s="192"/>
      <c r="J60" s="192"/>
      <c r="K60" s="193"/>
      <c r="N60" s="8"/>
      <c r="O60" s="8"/>
      <c r="P60" s="8"/>
    </row>
    <row r="61" spans="1:17" ht="6.75" customHeight="1" thickBot="1">
      <c r="A61" s="2"/>
      <c r="B61" s="194" t="s">
        <v>34</v>
      </c>
      <c r="C61" s="195"/>
      <c r="D61" s="198" t="s">
        <v>35</v>
      </c>
      <c r="E61" s="200"/>
      <c r="F61" s="201"/>
      <c r="G61" s="201"/>
      <c r="H61" s="202"/>
      <c r="I61" s="206"/>
      <c r="J61" s="208" t="s">
        <v>16</v>
      </c>
      <c r="K61" s="209" t="s">
        <v>17</v>
      </c>
      <c r="M61" s="93"/>
      <c r="N61" s="97"/>
      <c r="O61" s="8"/>
      <c r="P61" s="8"/>
    </row>
    <row r="62" spans="1:17" s="107" customFormat="1" ht="12" customHeight="1" thickBot="1">
      <c r="A62" s="104" t="s">
        <v>9</v>
      </c>
      <c r="B62" s="196"/>
      <c r="C62" s="197"/>
      <c r="D62" s="199"/>
      <c r="E62" s="203"/>
      <c r="F62" s="204"/>
      <c r="G62" s="204"/>
      <c r="H62" s="205"/>
      <c r="I62" s="207"/>
      <c r="J62" s="208"/>
      <c r="K62" s="210"/>
      <c r="L62" s="105"/>
      <c r="M62" s="105"/>
      <c r="N62" s="105"/>
      <c r="O62" s="105"/>
      <c r="P62" s="105"/>
      <c r="Q62" s="106"/>
    </row>
    <row r="63" spans="1:17" s="107" customFormat="1" ht="15.75" customHeight="1">
      <c r="A63" s="108"/>
      <c r="B63" s="220"/>
      <c r="C63" s="221"/>
      <c r="D63" s="109"/>
      <c r="E63" s="222"/>
      <c r="F63" s="223"/>
      <c r="G63" s="223"/>
      <c r="H63" s="224"/>
      <c r="I63" s="110"/>
      <c r="J63" s="99" t="str">
        <f>IF(D63="B1-B2 o homologat","0,10",IF(D63="C1 o homologat","0,50",IF(D63="C2 o homologat","0,75","0,00")))</f>
        <v>0,00</v>
      </c>
      <c r="K63" s="111"/>
      <c r="L63" s="106"/>
      <c r="M63" s="112" t="s">
        <v>36</v>
      </c>
      <c r="N63" s="105"/>
      <c r="O63" s="105"/>
      <c r="P63" s="105"/>
      <c r="Q63" s="106"/>
    </row>
    <row r="64" spans="1:17" s="107" customFormat="1" ht="15.75" customHeight="1">
      <c r="A64" s="108"/>
      <c r="B64" s="220"/>
      <c r="C64" s="221"/>
      <c r="D64" s="109"/>
      <c r="E64" s="113"/>
      <c r="F64" s="114"/>
      <c r="G64" s="114"/>
      <c r="H64" s="115"/>
      <c r="I64" s="110"/>
      <c r="J64" s="99" t="str">
        <f t="shared" ref="J64:J66" si="4">IF(D64="B1-B2 o homologat","0,10",IF(D64="C1 o homologat","0,50",IF(D64="C2 o homologat","0,75","0,00")))</f>
        <v>0,00</v>
      </c>
      <c r="K64" s="111"/>
      <c r="L64" s="105" t="s">
        <v>37</v>
      </c>
      <c r="M64" s="112" t="s">
        <v>38</v>
      </c>
      <c r="N64" s="105"/>
      <c r="O64" s="105"/>
      <c r="P64" s="105"/>
      <c r="Q64" s="106"/>
    </row>
    <row r="65" spans="1:17" s="107" customFormat="1" ht="15.75" customHeight="1">
      <c r="A65" s="108"/>
      <c r="B65" s="220"/>
      <c r="C65" s="221"/>
      <c r="D65" s="109"/>
      <c r="E65" s="222"/>
      <c r="F65" s="225"/>
      <c r="G65" s="225"/>
      <c r="H65" s="226"/>
      <c r="I65" s="110"/>
      <c r="J65" s="99" t="str">
        <f t="shared" si="4"/>
        <v>0,00</v>
      </c>
      <c r="K65" s="111"/>
      <c r="L65" s="105" t="s">
        <v>39</v>
      </c>
      <c r="M65" s="112" t="s">
        <v>40</v>
      </c>
      <c r="N65" s="105"/>
      <c r="O65" s="105"/>
      <c r="P65" s="105"/>
      <c r="Q65" s="106"/>
    </row>
    <row r="66" spans="1:17" s="107" customFormat="1" ht="17.25" customHeight="1" thickBot="1">
      <c r="A66" s="108"/>
      <c r="B66" s="220"/>
      <c r="C66" s="221"/>
      <c r="D66" s="109"/>
      <c r="E66" s="222"/>
      <c r="F66" s="223"/>
      <c r="G66" s="223"/>
      <c r="H66" s="224"/>
      <c r="I66" s="110"/>
      <c r="J66" s="140" t="str">
        <f t="shared" si="4"/>
        <v>0,00</v>
      </c>
      <c r="K66" s="111"/>
      <c r="L66" s="105" t="s">
        <v>41</v>
      </c>
      <c r="M66" s="112" t="s">
        <v>42</v>
      </c>
      <c r="N66" s="105"/>
      <c r="O66" s="105"/>
      <c r="P66" s="105"/>
      <c r="Q66" s="106"/>
    </row>
    <row r="67" spans="1:17" s="107" customFormat="1" ht="17.25" customHeight="1" thickBot="1">
      <c r="A67" s="57"/>
      <c r="B67" s="87"/>
      <c r="C67" s="87"/>
      <c r="D67" s="87"/>
      <c r="E67" s="87"/>
      <c r="F67" s="212" t="s">
        <v>63</v>
      </c>
      <c r="G67" s="213"/>
      <c r="H67" s="213"/>
      <c r="I67" s="213"/>
      <c r="J67" s="54">
        <f>IF((J63+J64+J65++J66)&gt;1,"1,00",(J63+J64+J65+J66))</f>
        <v>0</v>
      </c>
      <c r="K67" s="139"/>
      <c r="L67" s="106"/>
      <c r="M67" s="105" t="s">
        <v>43</v>
      </c>
      <c r="N67" s="105"/>
      <c r="O67" s="106"/>
      <c r="P67" s="106"/>
      <c r="Q67" s="106"/>
    </row>
    <row r="68" spans="1:17" ht="15" customHeight="1" thickBot="1">
      <c r="A68" s="57"/>
      <c r="B68" s="102"/>
      <c r="C68" s="103"/>
      <c r="D68" s="87"/>
      <c r="E68" s="216" t="s">
        <v>64</v>
      </c>
      <c r="F68" s="217"/>
      <c r="G68" s="217"/>
      <c r="H68" s="217"/>
      <c r="I68" s="217"/>
      <c r="J68" s="141">
        <f>IF((J57+J67)&gt;1,"1,00",(J67+J57))</f>
        <v>0</v>
      </c>
      <c r="K68" s="76"/>
      <c r="N68" s="97"/>
    </row>
    <row r="69" spans="1:17" ht="25.5" customHeight="1" thickBot="1">
      <c r="B69" s="181" t="s">
        <v>44</v>
      </c>
      <c r="C69" s="182"/>
      <c r="D69" s="182"/>
      <c r="E69" s="182"/>
      <c r="F69" s="182"/>
      <c r="G69" s="182"/>
      <c r="H69" s="182"/>
      <c r="I69" s="182"/>
      <c r="J69" s="182"/>
      <c r="K69" s="183"/>
      <c r="N69" s="8"/>
      <c r="O69" s="10" t="s">
        <v>25</v>
      </c>
    </row>
    <row r="70" spans="1:17" ht="27.75" customHeight="1" thickBot="1">
      <c r="A70" s="24" t="s">
        <v>9</v>
      </c>
      <c r="B70" s="218" t="s">
        <v>45</v>
      </c>
      <c r="C70" s="218"/>
      <c r="D70" s="218"/>
      <c r="E70" s="218" t="s">
        <v>46</v>
      </c>
      <c r="F70" s="218"/>
      <c r="G70" s="119" t="s">
        <v>47</v>
      </c>
      <c r="H70" s="120"/>
      <c r="I70" s="90"/>
      <c r="J70" s="121" t="s">
        <v>16</v>
      </c>
      <c r="K70" s="30" t="s">
        <v>17</v>
      </c>
      <c r="N70" s="8"/>
    </row>
    <row r="71" spans="1:17" ht="22.5" customHeight="1">
      <c r="A71" s="122"/>
      <c r="B71" s="219"/>
      <c r="C71" s="219"/>
      <c r="D71" s="219"/>
      <c r="E71" s="219"/>
      <c r="F71" s="219"/>
      <c r="G71" s="123"/>
      <c r="H71" s="117"/>
      <c r="I71" s="90"/>
      <c r="J71" s="124" t="str">
        <f>IF(G71="De 20 a 50 hores","0,10",IF(G71="De 51 a 100 hores","0,20",IF(G71="De 101 a 150 hores","0,30",IF(G71="151 hores o més","0,40","0,00"))))</f>
        <v>0,00</v>
      </c>
      <c r="K71" s="121"/>
      <c r="L71" s="8" t="s">
        <v>48</v>
      </c>
      <c r="M71" s="10"/>
      <c r="N71" s="8"/>
    </row>
    <row r="72" spans="1:17" ht="22.5" customHeight="1">
      <c r="A72" s="122"/>
      <c r="B72" s="219"/>
      <c r="C72" s="219"/>
      <c r="D72" s="219"/>
      <c r="E72" s="219"/>
      <c r="F72" s="219"/>
      <c r="G72" s="123"/>
      <c r="H72" s="117"/>
      <c r="I72" s="90"/>
      <c r="J72" s="124" t="str">
        <f t="shared" ref="J72:J79" si="5">IF(G72="De 20 a 50 hores","0,10",IF(G72="De 51 a 100 hores","0,20",IF(G72="De 101 a 150 hores","0,30",IF(G72="151 hores o més","0,40","0,00"))))</f>
        <v>0,00</v>
      </c>
      <c r="K72" s="125"/>
      <c r="L72" s="31" t="s">
        <v>49</v>
      </c>
      <c r="M72" s="10"/>
      <c r="N72" s="8"/>
    </row>
    <row r="73" spans="1:17" ht="21.75" customHeight="1">
      <c r="A73" s="122"/>
      <c r="B73" s="219"/>
      <c r="C73" s="219"/>
      <c r="D73" s="219"/>
      <c r="E73" s="219"/>
      <c r="F73" s="219"/>
      <c r="G73" s="123"/>
      <c r="H73" s="117"/>
      <c r="I73" s="90"/>
      <c r="J73" s="124" t="str">
        <f t="shared" si="5"/>
        <v>0,00</v>
      </c>
      <c r="K73" s="125"/>
      <c r="L73" s="31" t="s">
        <v>50</v>
      </c>
      <c r="M73" s="10"/>
      <c r="N73" s="8"/>
    </row>
    <row r="74" spans="1:17" ht="21.75" customHeight="1">
      <c r="A74" s="122"/>
      <c r="B74" s="219"/>
      <c r="C74" s="219"/>
      <c r="D74" s="219"/>
      <c r="E74" s="219"/>
      <c r="F74" s="219"/>
      <c r="G74" s="123"/>
      <c r="H74" s="117"/>
      <c r="I74" s="90"/>
      <c r="J74" s="124" t="str">
        <f t="shared" si="5"/>
        <v>0,00</v>
      </c>
      <c r="K74" s="125"/>
      <c r="L74" s="8" t="s">
        <v>51</v>
      </c>
      <c r="M74" s="10"/>
      <c r="N74" s="8"/>
    </row>
    <row r="75" spans="1:17" ht="20.25" customHeight="1">
      <c r="A75" s="122"/>
      <c r="B75" s="219"/>
      <c r="C75" s="219"/>
      <c r="D75" s="219"/>
      <c r="E75" s="219"/>
      <c r="F75" s="219"/>
      <c r="G75" s="123"/>
      <c r="H75" s="117"/>
      <c r="I75" s="90"/>
      <c r="J75" s="124" t="str">
        <f t="shared" si="5"/>
        <v>0,00</v>
      </c>
      <c r="K75" s="125"/>
      <c r="N75" s="8"/>
    </row>
    <row r="76" spans="1:17" ht="23.25" customHeight="1">
      <c r="A76" s="122"/>
      <c r="B76" s="219"/>
      <c r="C76" s="219"/>
      <c r="D76" s="219"/>
      <c r="E76" s="219"/>
      <c r="F76" s="219"/>
      <c r="G76" s="123"/>
      <c r="H76" s="117"/>
      <c r="I76" s="90"/>
      <c r="J76" s="124" t="str">
        <f t="shared" si="5"/>
        <v>0,00</v>
      </c>
      <c r="K76" s="125"/>
      <c r="L76" s="31"/>
      <c r="N76" s="8"/>
    </row>
    <row r="77" spans="1:17" ht="24" customHeight="1">
      <c r="A77" s="122"/>
      <c r="B77" s="219"/>
      <c r="C77" s="219"/>
      <c r="D77" s="219"/>
      <c r="E77" s="219"/>
      <c r="F77" s="219"/>
      <c r="G77" s="123"/>
      <c r="H77" s="117"/>
      <c r="I77" s="90"/>
      <c r="J77" s="124" t="str">
        <f t="shared" si="5"/>
        <v>0,00</v>
      </c>
      <c r="K77" s="125"/>
      <c r="L77" s="31"/>
      <c r="N77" s="8"/>
    </row>
    <row r="78" spans="1:17" ht="22.5" customHeight="1">
      <c r="A78" s="122"/>
      <c r="B78" s="219"/>
      <c r="C78" s="219"/>
      <c r="D78" s="219"/>
      <c r="E78" s="219"/>
      <c r="F78" s="219"/>
      <c r="G78" s="123"/>
      <c r="H78" s="117"/>
      <c r="I78" s="90"/>
      <c r="J78" s="124" t="str">
        <f t="shared" si="5"/>
        <v>0,00</v>
      </c>
      <c r="K78" s="125"/>
      <c r="N78" s="8"/>
    </row>
    <row r="79" spans="1:17" ht="25.5" customHeight="1" thickBot="1">
      <c r="A79" s="122"/>
      <c r="B79" s="219"/>
      <c r="C79" s="219"/>
      <c r="D79" s="219"/>
      <c r="E79" s="219"/>
      <c r="F79" s="219"/>
      <c r="G79" s="123"/>
      <c r="H79" s="117"/>
      <c r="I79" s="90"/>
      <c r="J79" s="124" t="str">
        <f t="shared" si="5"/>
        <v>0,00</v>
      </c>
      <c r="K79" s="125"/>
      <c r="N79" s="8"/>
    </row>
    <row r="80" spans="1:17" ht="15" customHeight="1" thickBot="1">
      <c r="A80" s="126"/>
      <c r="B80" s="231"/>
      <c r="C80" s="231"/>
      <c r="D80" s="231"/>
      <c r="E80" s="231"/>
      <c r="F80" s="231"/>
      <c r="G80" s="232"/>
      <c r="H80" s="227" t="s">
        <v>52</v>
      </c>
      <c r="I80" s="228"/>
      <c r="J80" s="116">
        <f>IF((J71+J72+J73+J74+J75+J76+J77+J78+L83)&gt;1.3,1.3,(J71+J72+J73+J74+J75+J76+J77+J78+J79))</f>
        <v>0</v>
      </c>
      <c r="K80" s="127"/>
      <c r="N80" s="8"/>
      <c r="O80" s="8"/>
      <c r="P80" s="8"/>
    </row>
    <row r="81" spans="1:16" ht="11.25" customHeight="1" thickBot="1">
      <c r="A81" s="128"/>
      <c r="B81" s="57"/>
      <c r="C81" s="57"/>
      <c r="D81" s="57"/>
      <c r="E81" s="57"/>
      <c r="F81" s="57"/>
      <c r="G81" s="229"/>
      <c r="H81" s="230"/>
      <c r="I81" s="230"/>
      <c r="J81" s="129"/>
      <c r="K81" s="130"/>
      <c r="N81" s="8"/>
      <c r="O81" s="8"/>
      <c r="P81" s="8"/>
    </row>
    <row r="82" spans="1:16" ht="25.5" customHeight="1" thickBot="1">
      <c r="B82" s="181" t="s">
        <v>53</v>
      </c>
      <c r="C82" s="182"/>
      <c r="D82" s="182"/>
      <c r="E82" s="182"/>
      <c r="F82" s="182"/>
      <c r="G82" s="182"/>
      <c r="H82" s="182"/>
      <c r="I82" s="182"/>
      <c r="J82" s="182"/>
      <c r="K82" s="183"/>
      <c r="N82" s="8"/>
      <c r="O82" s="10" t="s">
        <v>25</v>
      </c>
    </row>
    <row r="83" spans="1:16" ht="27.75" customHeight="1" thickBot="1">
      <c r="A83" s="24" t="s">
        <v>9</v>
      </c>
      <c r="B83" s="218" t="s">
        <v>45</v>
      </c>
      <c r="C83" s="218"/>
      <c r="D83" s="218"/>
      <c r="E83" s="218" t="s">
        <v>46</v>
      </c>
      <c r="F83" s="218"/>
      <c r="G83" s="119" t="s">
        <v>47</v>
      </c>
      <c r="H83" s="120"/>
      <c r="I83" s="90"/>
      <c r="J83" s="121" t="s">
        <v>16</v>
      </c>
      <c r="K83" s="30" t="s">
        <v>17</v>
      </c>
      <c r="N83" s="8"/>
    </row>
    <row r="84" spans="1:16" ht="22.5" customHeight="1">
      <c r="A84" s="122"/>
      <c r="B84" s="219"/>
      <c r="C84" s="219"/>
      <c r="D84" s="219"/>
      <c r="E84" s="219"/>
      <c r="F84" s="219"/>
      <c r="G84" s="123"/>
      <c r="H84" s="117"/>
      <c r="I84" s="90"/>
      <c r="J84" s="124" t="str">
        <f>IF(G84="De 20 a 50 hores","0,15",IF(G84="De 51 a 100 hores","0,25",IF(G84="De 101 a 150 hores","0,35",IF(G84="151 hores o més","0,50","0,00"))))</f>
        <v>0,00</v>
      </c>
      <c r="K84" s="121"/>
      <c r="N84" s="8"/>
    </row>
    <row r="85" spans="1:16" ht="22.5" customHeight="1">
      <c r="A85" s="122"/>
      <c r="B85" s="219"/>
      <c r="C85" s="219"/>
      <c r="D85" s="219"/>
      <c r="E85" s="219"/>
      <c r="F85" s="219"/>
      <c r="G85" s="123"/>
      <c r="H85" s="117"/>
      <c r="I85" s="90"/>
      <c r="J85" s="124" t="str">
        <f t="shared" ref="J85:J93" si="6">IF(G85="De 20 a 50 hores","0,15",IF(G85="De 51 a 100 hores","0,25",IF(G85="De 101 a 150 hores","0,35",IF(G85="151 hores o més","0,50","0,00"))))</f>
        <v>0,00</v>
      </c>
      <c r="K85" s="125"/>
      <c r="L85" s="31"/>
      <c r="N85" s="8"/>
    </row>
    <row r="86" spans="1:16" ht="21.75" customHeight="1">
      <c r="A86" s="122"/>
      <c r="B86" s="219"/>
      <c r="C86" s="219"/>
      <c r="D86" s="219"/>
      <c r="E86" s="219"/>
      <c r="F86" s="219"/>
      <c r="G86" s="123"/>
      <c r="H86" s="117"/>
      <c r="I86" s="90"/>
      <c r="J86" s="124" t="str">
        <f t="shared" si="6"/>
        <v>0,00</v>
      </c>
      <c r="K86" s="125"/>
      <c r="L86" s="31"/>
      <c r="N86" s="8"/>
    </row>
    <row r="87" spans="1:16" ht="21.75" customHeight="1">
      <c r="A87" s="122"/>
      <c r="B87" s="219"/>
      <c r="C87" s="219"/>
      <c r="D87" s="219"/>
      <c r="E87" s="219"/>
      <c r="F87" s="219"/>
      <c r="G87" s="123"/>
      <c r="H87" s="117"/>
      <c r="I87" s="90"/>
      <c r="J87" s="124" t="str">
        <f t="shared" si="6"/>
        <v>0,00</v>
      </c>
      <c r="K87" s="125"/>
      <c r="N87" s="8"/>
    </row>
    <row r="88" spans="1:16" ht="20.25" customHeight="1">
      <c r="A88" s="122"/>
      <c r="B88" s="219"/>
      <c r="C88" s="219"/>
      <c r="D88" s="219"/>
      <c r="E88" s="219"/>
      <c r="F88" s="219"/>
      <c r="G88" s="123"/>
      <c r="H88" s="117"/>
      <c r="I88" s="90"/>
      <c r="J88" s="124" t="str">
        <f t="shared" si="6"/>
        <v>0,00</v>
      </c>
      <c r="K88" s="125"/>
      <c r="N88" s="8"/>
    </row>
    <row r="89" spans="1:16" ht="23.25" customHeight="1">
      <c r="A89" s="122"/>
      <c r="B89" s="219"/>
      <c r="C89" s="219"/>
      <c r="D89" s="219"/>
      <c r="E89" s="219"/>
      <c r="F89" s="219"/>
      <c r="G89" s="123"/>
      <c r="H89" s="117"/>
      <c r="I89" s="90"/>
      <c r="J89" s="124" t="str">
        <f t="shared" si="6"/>
        <v>0,00</v>
      </c>
      <c r="K89" s="125"/>
      <c r="L89" s="31"/>
      <c r="N89" s="8"/>
    </row>
    <row r="90" spans="1:16" ht="24" customHeight="1">
      <c r="A90" s="122"/>
      <c r="B90" s="219"/>
      <c r="C90" s="219"/>
      <c r="D90" s="219"/>
      <c r="E90" s="219"/>
      <c r="F90" s="219"/>
      <c r="G90" s="123"/>
      <c r="H90" s="117"/>
      <c r="I90" s="90"/>
      <c r="J90" s="124" t="str">
        <f t="shared" si="6"/>
        <v>0,00</v>
      </c>
      <c r="K90" s="125"/>
      <c r="L90" s="31"/>
      <c r="N90" s="8"/>
    </row>
    <row r="91" spans="1:16" ht="22.5" customHeight="1">
      <c r="A91" s="122"/>
      <c r="B91" s="219"/>
      <c r="C91" s="219"/>
      <c r="D91" s="219"/>
      <c r="E91" s="219"/>
      <c r="F91" s="219"/>
      <c r="G91" s="123"/>
      <c r="H91" s="117"/>
      <c r="I91" s="90"/>
      <c r="J91" s="124" t="str">
        <f t="shared" si="6"/>
        <v>0,00</v>
      </c>
      <c r="K91" s="125"/>
      <c r="N91" s="8"/>
    </row>
    <row r="92" spans="1:16" ht="25.5" customHeight="1">
      <c r="A92" s="122"/>
      <c r="B92" s="219"/>
      <c r="C92" s="219"/>
      <c r="D92" s="219"/>
      <c r="E92" s="219"/>
      <c r="F92" s="219"/>
      <c r="G92" s="123"/>
      <c r="H92" s="117"/>
      <c r="I92" s="90"/>
      <c r="J92" s="124" t="str">
        <f t="shared" si="6"/>
        <v>0,00</v>
      </c>
      <c r="K92" s="125"/>
      <c r="N92" s="8"/>
    </row>
    <row r="93" spans="1:16" ht="24.75" customHeight="1" thickBot="1">
      <c r="A93" s="122"/>
      <c r="B93" s="219"/>
      <c r="C93" s="219"/>
      <c r="D93" s="219"/>
      <c r="E93" s="219"/>
      <c r="F93" s="219"/>
      <c r="G93" s="123"/>
      <c r="H93" s="117"/>
      <c r="I93" s="90"/>
      <c r="J93" s="124" t="str">
        <f t="shared" si="6"/>
        <v>0,00</v>
      </c>
      <c r="K93" s="125"/>
      <c r="N93" s="8"/>
    </row>
    <row r="94" spans="1:16" ht="15" customHeight="1" thickBot="1">
      <c r="A94" s="126"/>
      <c r="B94" s="231"/>
      <c r="C94" s="231"/>
      <c r="D94" s="231"/>
      <c r="E94" s="231"/>
      <c r="F94" s="231"/>
      <c r="G94" s="232"/>
      <c r="H94" s="227" t="s">
        <v>52</v>
      </c>
      <c r="I94" s="228"/>
      <c r="J94" s="116">
        <f>IF(J84+J85+J86+J87+J88+J89+J90+J91+J92+J939&gt;1.3,1.3,J84+J85+J86+J87+J88+J89+J90+J91+J92+J93)</f>
        <v>0</v>
      </c>
      <c r="K94" s="127"/>
      <c r="N94" s="8"/>
      <c r="O94" s="8"/>
      <c r="P94" s="8"/>
    </row>
    <row r="95" spans="1:16" ht="24" customHeight="1" thickBot="1">
      <c r="A95" s="128"/>
      <c r="B95" s="57"/>
      <c r="C95" s="57"/>
      <c r="D95" s="57"/>
      <c r="E95" s="57"/>
      <c r="F95" s="57"/>
      <c r="G95" s="243" t="s">
        <v>54</v>
      </c>
      <c r="H95" s="244"/>
      <c r="I95" s="244"/>
      <c r="J95" s="116">
        <f>IF((J80+J94)&gt;1.3,1.3,(J94+J80))</f>
        <v>0</v>
      </c>
      <c r="K95" s="131"/>
      <c r="N95" s="8"/>
      <c r="O95" s="8"/>
      <c r="P95" s="8"/>
    </row>
    <row r="96" spans="1:16" ht="15" customHeight="1">
      <c r="A96" s="128"/>
      <c r="B96" s="57"/>
      <c r="C96" s="57"/>
      <c r="D96" s="57"/>
      <c r="E96" s="57"/>
      <c r="F96" s="69"/>
      <c r="G96" s="69"/>
      <c r="H96" s="69"/>
      <c r="I96" s="69"/>
      <c r="J96" s="71"/>
      <c r="K96" s="132"/>
      <c r="N96" s="8"/>
    </row>
    <row r="97" spans="1:16" ht="13.5" thickBot="1">
      <c r="A97" s="57"/>
      <c r="B97" s="87"/>
      <c r="C97" s="87"/>
      <c r="D97" s="87"/>
      <c r="E97" s="87"/>
      <c r="F97" s="133"/>
      <c r="G97" s="69"/>
      <c r="H97" s="70"/>
      <c r="I97" s="70"/>
      <c r="J97" s="71"/>
      <c r="K97" s="134"/>
      <c r="M97" s="93" t="s">
        <v>55</v>
      </c>
      <c r="N97" s="8"/>
    </row>
    <row r="98" spans="1:16" ht="20.25" customHeight="1" thickBot="1">
      <c r="A98" s="128"/>
      <c r="D98" s="245" t="s">
        <v>56</v>
      </c>
      <c r="E98" s="246"/>
      <c r="F98" s="246"/>
      <c r="G98" s="246"/>
      <c r="H98" s="246"/>
      <c r="I98" s="247"/>
      <c r="J98" s="248">
        <f>(J43+J51+J68+J95)</f>
        <v>0</v>
      </c>
      <c r="K98" s="249"/>
      <c r="N98" s="8"/>
    </row>
    <row r="99" spans="1:16" ht="12.75" customHeight="1" thickBot="1">
      <c r="A99" s="128"/>
      <c r="B99" s="87"/>
      <c r="C99" s="87"/>
      <c r="D99" s="87"/>
      <c r="E99" s="87"/>
      <c r="F99" s="133"/>
      <c r="G99" s="133"/>
      <c r="H99" s="87"/>
      <c r="I99" s="87"/>
      <c r="J99" s="87"/>
      <c r="K99" s="135"/>
      <c r="N99" s="8"/>
    </row>
    <row r="100" spans="1:16" ht="18" customHeight="1">
      <c r="B100" s="23" t="s">
        <v>66</v>
      </c>
      <c r="C100" s="14"/>
      <c r="D100" s="14"/>
      <c r="E100" s="14"/>
      <c r="F100" s="16"/>
      <c r="G100" s="142"/>
      <c r="H100" s="117"/>
      <c r="I100" s="117"/>
      <c r="J100" s="90"/>
      <c r="N100" s="8"/>
    </row>
    <row r="101" spans="1:16" ht="10.5" customHeight="1">
      <c r="B101" s="233" t="s">
        <v>65</v>
      </c>
      <c r="C101" s="234"/>
      <c r="D101" s="234"/>
      <c r="E101" s="234"/>
      <c r="F101" s="234"/>
      <c r="G101" s="234"/>
      <c r="H101" s="234"/>
      <c r="I101" s="234"/>
      <c r="J101" s="234"/>
      <c r="K101" s="235"/>
      <c r="N101" s="8"/>
    </row>
    <row r="102" spans="1:16" ht="18" customHeight="1">
      <c r="B102" s="236"/>
      <c r="C102" s="237"/>
      <c r="D102" s="237"/>
      <c r="E102" s="237"/>
      <c r="F102" s="237"/>
      <c r="G102" s="237"/>
      <c r="H102" s="237"/>
      <c r="I102" s="237"/>
      <c r="J102" s="237"/>
      <c r="K102" s="238"/>
      <c r="N102" s="9"/>
    </row>
    <row r="103" spans="1:16">
      <c r="B103" s="236"/>
      <c r="C103" s="237"/>
      <c r="D103" s="237"/>
      <c r="E103" s="237"/>
      <c r="F103" s="237"/>
      <c r="G103" s="237"/>
      <c r="H103" s="237"/>
      <c r="I103" s="237"/>
      <c r="J103" s="237"/>
      <c r="K103" s="238"/>
      <c r="N103" s="9"/>
    </row>
    <row r="104" spans="1:16">
      <c r="B104" s="236"/>
      <c r="C104" s="237"/>
      <c r="D104" s="237"/>
      <c r="E104" s="237"/>
      <c r="F104" s="237"/>
      <c r="G104" s="237"/>
      <c r="H104" s="237"/>
      <c r="I104" s="237"/>
      <c r="J104" s="237"/>
      <c r="K104" s="238"/>
      <c r="N104" s="9"/>
    </row>
    <row r="105" spans="1:16">
      <c r="B105" s="143" t="s">
        <v>57</v>
      </c>
      <c r="C105" s="136"/>
      <c r="D105" s="137"/>
      <c r="E105" s="137"/>
      <c r="F105" s="239"/>
      <c r="G105" s="239"/>
      <c r="H105" s="239"/>
      <c r="I105" s="239"/>
      <c r="J105" s="239"/>
      <c r="K105" s="240"/>
      <c r="L105" s="105"/>
      <c r="M105" s="105"/>
      <c r="N105" s="138"/>
      <c r="O105" s="106"/>
      <c r="P105" s="106"/>
    </row>
    <row r="106" spans="1:16">
      <c r="B106" s="144"/>
      <c r="C106" s="145"/>
      <c r="D106" s="145"/>
      <c r="E106" s="145"/>
      <c r="F106" s="241"/>
      <c r="G106" s="241"/>
      <c r="H106" s="241"/>
      <c r="I106" s="241"/>
      <c r="J106" s="241"/>
      <c r="K106" s="242"/>
      <c r="L106" s="105"/>
      <c r="M106" s="105"/>
      <c r="N106" s="138"/>
      <c r="O106" s="106"/>
      <c r="P106" s="106"/>
    </row>
    <row r="107" spans="1:16">
      <c r="B107" s="57"/>
      <c r="C107" s="57"/>
      <c r="D107" s="57"/>
      <c r="E107" s="57"/>
      <c r="F107" s="58"/>
      <c r="G107" s="58"/>
      <c r="H107" s="117"/>
      <c r="I107" s="90"/>
      <c r="J107" s="118"/>
      <c r="L107" s="105"/>
      <c r="M107" s="105"/>
      <c r="N107" s="106"/>
      <c r="O107" s="106"/>
      <c r="P107" s="106"/>
    </row>
    <row r="108" spans="1:16">
      <c r="B108" s="57"/>
      <c r="C108" s="57"/>
      <c r="D108" s="57"/>
      <c r="E108" s="57"/>
      <c r="F108" s="58"/>
      <c r="G108" s="58"/>
      <c r="H108" s="117"/>
      <c r="I108" s="90"/>
      <c r="J108" s="118"/>
      <c r="L108" s="105"/>
      <c r="M108" s="105"/>
      <c r="N108" s="106"/>
      <c r="O108" s="106"/>
      <c r="P108" s="106"/>
    </row>
    <row r="109" spans="1:16">
      <c r="B109" s="57"/>
      <c r="C109" s="57"/>
      <c r="D109" s="57"/>
      <c r="E109" s="57"/>
      <c r="F109" s="58"/>
      <c r="G109" s="58"/>
      <c r="H109" s="117"/>
      <c r="I109" s="90"/>
      <c r="J109" s="118"/>
      <c r="L109" s="105"/>
      <c r="M109" s="105"/>
      <c r="N109" s="106"/>
      <c r="O109" s="106"/>
      <c r="P109" s="106"/>
    </row>
    <row r="110" spans="1:16">
      <c r="B110" s="57"/>
      <c r="C110" s="57"/>
      <c r="D110" s="57"/>
      <c r="E110" s="57"/>
      <c r="F110" s="58"/>
      <c r="G110" s="58"/>
      <c r="H110" s="117"/>
      <c r="I110" s="90"/>
      <c r="J110" s="118"/>
      <c r="L110" s="105"/>
      <c r="M110" s="105"/>
      <c r="N110" s="106"/>
      <c r="O110" s="106"/>
      <c r="P110" s="106"/>
    </row>
    <row r="111" spans="1:16">
      <c r="B111" s="57"/>
      <c r="C111" s="57"/>
      <c r="D111" s="57"/>
      <c r="E111" s="57"/>
      <c r="F111" s="58"/>
      <c r="G111" s="58"/>
      <c r="H111" s="117"/>
      <c r="I111" s="90"/>
      <c r="J111" s="118"/>
      <c r="L111" s="105"/>
      <c r="M111" s="105"/>
      <c r="N111" s="106"/>
      <c r="O111" s="106"/>
      <c r="P111" s="106"/>
    </row>
    <row r="112" spans="1:16">
      <c r="B112" s="57"/>
      <c r="C112" s="57"/>
      <c r="D112" s="57"/>
      <c r="E112" s="57"/>
      <c r="F112" s="58"/>
      <c r="G112" s="58"/>
      <c r="H112" s="117"/>
      <c r="I112" s="90"/>
      <c r="J112" s="118"/>
      <c r="L112" s="105"/>
      <c r="M112" s="105"/>
      <c r="N112" s="106"/>
      <c r="O112" s="106"/>
      <c r="P112" s="106"/>
    </row>
    <row r="113" spans="2:16">
      <c r="B113" s="57"/>
      <c r="C113" s="57"/>
      <c r="D113" s="57"/>
      <c r="E113" s="57"/>
      <c r="F113" s="58"/>
      <c r="G113" s="58"/>
      <c r="H113" s="117"/>
      <c r="I113" s="90"/>
      <c r="J113" s="118"/>
      <c r="L113" s="105"/>
      <c r="M113" s="105"/>
      <c r="N113" s="106"/>
      <c r="O113" s="106"/>
      <c r="P113" s="106"/>
    </row>
    <row r="114" spans="2:16">
      <c r="B114" s="57"/>
      <c r="C114" s="57"/>
      <c r="D114" s="57"/>
      <c r="E114" s="57"/>
      <c r="F114" s="58"/>
      <c r="G114" s="58"/>
      <c r="H114" s="117"/>
      <c r="I114" s="90"/>
      <c r="J114" s="118"/>
      <c r="L114" s="105"/>
      <c r="M114" s="105"/>
      <c r="N114" s="106"/>
      <c r="O114" s="106"/>
      <c r="P114" s="106"/>
    </row>
    <row r="115" spans="2:16">
      <c r="B115" s="57"/>
      <c r="C115" s="57"/>
      <c r="D115" s="57"/>
      <c r="E115" s="57"/>
      <c r="F115" s="58"/>
      <c r="G115" s="58"/>
      <c r="H115" s="117"/>
      <c r="I115" s="90"/>
      <c r="J115" s="118"/>
      <c r="L115" s="105"/>
      <c r="M115" s="105"/>
      <c r="N115" s="106"/>
      <c r="O115" s="106"/>
      <c r="P115" s="106"/>
    </row>
    <row r="116" spans="2:16">
      <c r="B116" s="57"/>
      <c r="C116" s="57"/>
      <c r="D116" s="57"/>
      <c r="E116" s="57"/>
      <c r="F116" s="58"/>
      <c r="G116" s="58"/>
      <c r="H116" s="117"/>
      <c r="I116" s="90"/>
      <c r="J116" s="118"/>
      <c r="L116" s="105"/>
      <c r="M116" s="105"/>
      <c r="N116" s="106"/>
      <c r="O116" s="106"/>
      <c r="P116" s="106"/>
    </row>
    <row r="117" spans="2:16">
      <c r="B117" s="57"/>
      <c r="C117" s="57"/>
      <c r="D117" s="57"/>
      <c r="E117" s="57"/>
      <c r="F117" s="58"/>
      <c r="G117" s="58"/>
      <c r="H117" s="117"/>
      <c r="I117" s="90"/>
      <c r="J117" s="118"/>
      <c r="L117" s="105"/>
      <c r="M117" s="105"/>
      <c r="N117" s="106"/>
      <c r="O117" s="106"/>
      <c r="P117" s="106"/>
    </row>
    <row r="118" spans="2:16">
      <c r="B118" s="57"/>
      <c r="C118" s="57"/>
      <c r="D118" s="57"/>
      <c r="E118" s="57"/>
      <c r="F118" s="58"/>
      <c r="G118" s="58"/>
      <c r="H118" s="117"/>
      <c r="I118" s="90"/>
      <c r="J118" s="118"/>
      <c r="L118" s="105"/>
      <c r="M118" s="105"/>
      <c r="N118" s="106"/>
      <c r="O118" s="106"/>
      <c r="P118" s="106"/>
    </row>
    <row r="119" spans="2:16">
      <c r="B119" s="57"/>
      <c r="C119" s="57"/>
      <c r="D119" s="57"/>
      <c r="E119" s="57"/>
      <c r="F119" s="58"/>
      <c r="G119" s="58"/>
      <c r="H119" s="117"/>
      <c r="I119" s="90"/>
      <c r="J119" s="118"/>
      <c r="L119" s="105"/>
      <c r="M119" s="105"/>
      <c r="N119" s="106"/>
      <c r="O119" s="106"/>
      <c r="P119" s="106"/>
    </row>
    <row r="120" spans="2:16">
      <c r="B120" s="57"/>
      <c r="C120" s="57"/>
      <c r="D120" s="57"/>
      <c r="E120" s="57"/>
      <c r="F120" s="58"/>
      <c r="G120" s="58"/>
      <c r="H120" s="117"/>
      <c r="I120" s="90"/>
      <c r="J120" s="118"/>
    </row>
    <row r="121" spans="2:16">
      <c r="B121" s="57"/>
      <c r="C121" s="57"/>
      <c r="D121" s="57"/>
      <c r="E121" s="57"/>
      <c r="F121" s="58"/>
      <c r="G121" s="58"/>
      <c r="H121" s="117"/>
      <c r="I121" s="90"/>
      <c r="J121" s="118"/>
    </row>
    <row r="122" spans="2:16">
      <c r="B122" s="57"/>
      <c r="C122" s="57"/>
      <c r="D122" s="57"/>
      <c r="E122" s="57"/>
      <c r="F122" s="58"/>
      <c r="G122" s="58"/>
      <c r="H122" s="117"/>
      <c r="I122" s="90"/>
      <c r="J122" s="118"/>
    </row>
  </sheetData>
  <sheetProtection password="CDFC" sheet="1" objects="1" scenarios="1" insertRows="0" selectLockedCells="1"/>
  <mergeCells count="122">
    <mergeCell ref="B101:K104"/>
    <mergeCell ref="F105:K106"/>
    <mergeCell ref="B94:C94"/>
    <mergeCell ref="D94:G94"/>
    <mergeCell ref="H94:I94"/>
    <mergeCell ref="G95:I95"/>
    <mergeCell ref="D98:I98"/>
    <mergeCell ref="J98:K98"/>
    <mergeCell ref="B91:D91"/>
    <mergeCell ref="E91:F91"/>
    <mergeCell ref="B92:D92"/>
    <mergeCell ref="E92:F92"/>
    <mergeCell ref="B93:D93"/>
    <mergeCell ref="E93:F93"/>
    <mergeCell ref="B88:D88"/>
    <mergeCell ref="E88:F88"/>
    <mergeCell ref="B89:D89"/>
    <mergeCell ref="E89:F89"/>
    <mergeCell ref="B90:D90"/>
    <mergeCell ref="E90:F90"/>
    <mergeCell ref="B85:D85"/>
    <mergeCell ref="E85:F85"/>
    <mergeCell ref="B86:D86"/>
    <mergeCell ref="E86:F86"/>
    <mergeCell ref="B87:D87"/>
    <mergeCell ref="E87:F87"/>
    <mergeCell ref="H80:I80"/>
    <mergeCell ref="G81:I81"/>
    <mergeCell ref="B82:K82"/>
    <mergeCell ref="B83:D83"/>
    <mergeCell ref="E83:F83"/>
    <mergeCell ref="B84:D84"/>
    <mergeCell ref="E84:F84"/>
    <mergeCell ref="B78:D78"/>
    <mergeCell ref="E78:F78"/>
    <mergeCell ref="B79:D79"/>
    <mergeCell ref="E79:F79"/>
    <mergeCell ref="B80:C80"/>
    <mergeCell ref="D80:G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E68:I68"/>
    <mergeCell ref="F67:I67"/>
    <mergeCell ref="B69:K69"/>
    <mergeCell ref="B70:D70"/>
    <mergeCell ref="E70:F70"/>
    <mergeCell ref="B71:D71"/>
    <mergeCell ref="E71:F71"/>
    <mergeCell ref="B63:C63"/>
    <mergeCell ref="E63:H63"/>
    <mergeCell ref="B64:C64"/>
    <mergeCell ref="B65:C65"/>
    <mergeCell ref="E65:H65"/>
    <mergeCell ref="B66:C66"/>
    <mergeCell ref="E66:H66"/>
    <mergeCell ref="B60:K60"/>
    <mergeCell ref="B61:C62"/>
    <mergeCell ref="D61:D62"/>
    <mergeCell ref="E61:H62"/>
    <mergeCell ref="I61:I62"/>
    <mergeCell ref="J61:J62"/>
    <mergeCell ref="K61:K62"/>
    <mergeCell ref="B57:C57"/>
    <mergeCell ref="E57:I57"/>
    <mergeCell ref="B58:C58"/>
    <mergeCell ref="B50:E50"/>
    <mergeCell ref="G51:I51"/>
    <mergeCell ref="F43:I43"/>
    <mergeCell ref="B53:K53"/>
    <mergeCell ref="B55:C55"/>
    <mergeCell ref="B56:C56"/>
    <mergeCell ref="A41:G41"/>
    <mergeCell ref="F42:I42"/>
    <mergeCell ref="B46:K46"/>
    <mergeCell ref="B48:E48"/>
    <mergeCell ref="B49:E49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A24:G24"/>
    <mergeCell ref="F25:I25"/>
    <mergeCell ref="G26:I26"/>
    <mergeCell ref="B27:K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C2:F2"/>
    <mergeCell ref="H2:I2"/>
    <mergeCell ref="D5:E5"/>
    <mergeCell ref="D6:E6"/>
    <mergeCell ref="B9:K9"/>
    <mergeCell ref="B10:K10"/>
  </mergeCells>
  <dataValidations count="5">
    <dataValidation type="list" allowBlank="1" showInputMessage="1" showErrorMessage="1" sqref="G71:G79 G84:G93">
      <formula1>$L$70:$L$74</formula1>
    </dataValidation>
    <dataValidation type="list" allowBlank="1" showInputMessage="1" showErrorMessage="1" sqref="D63:D66">
      <formula1>$L$63:$L$66</formula1>
    </dataValidation>
    <dataValidation type="list" allowBlank="1" showInputMessage="1" showErrorMessage="1" sqref="B63:C66">
      <formula1>$M$62:$M$67</formula1>
    </dataValidation>
    <dataValidation type="list" allowBlank="1" showInputMessage="1" showErrorMessage="1" sqref="B57:C57">
      <formula1>$M$56:$M$59</formula1>
    </dataValidation>
    <dataValidation type="list" allowBlank="1" showInputMessage="1" showErrorMessage="1" sqref="B49:E50">
      <formula1>$M$48:$M$49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68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2021-11-03T08:27:15Z</dcterms:created>
  <dcterms:modified xsi:type="dcterms:W3CDTF">2021-11-12T10:37:08Z</dcterms:modified>
</cp:coreProperties>
</file>